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026"/>
  <workbookPr defaultThemeVersion="124226"/>
  <mc:AlternateContent xmlns:mc="http://schemas.openxmlformats.org/markup-compatibility/2006">
    <mc:Choice Requires="x15">
      <x15ac:absPath xmlns:x15ac="http://schemas.microsoft.com/office/spreadsheetml/2010/11/ac" url="C:\Users\HP Desktop\Dropbox\Presentations_Workshops\"/>
    </mc:Choice>
  </mc:AlternateContent>
  <xr:revisionPtr revIDLastSave="0" documentId="13_ncr:1_{4295FD01-A529-4C1E-B4D3-0BC58F373235}" xr6:coauthVersionLast="45" xr6:coauthVersionMax="45" xr10:uidLastSave="{00000000-0000-0000-0000-000000000000}"/>
  <bookViews>
    <workbookView xWindow="-120" yWindow="-120" windowWidth="29040" windowHeight="15840" xr2:uid="{00000000-000D-0000-FFFF-FFFF00000000}"/>
  </bookViews>
  <sheets>
    <sheet name="EBIT" sheetId="3" r:id="rId1"/>
    <sheet name="Yr1_Performances" sheetId="6" r:id="rId2"/>
    <sheet name="Yr1" sheetId="1" r:id="rId3"/>
    <sheet name="Yr2_Yr3_Performances" sheetId="8" r:id="rId4"/>
    <sheet name="Yr2_Yr3" sheetId="5" r:id="rId5"/>
    <sheet name="Hours per Month" sheetId="4" state="hidden" r:id="rId6"/>
  </sheets>
  <definedNames>
    <definedName name="_xlnm.Print_Area" localSheetId="0">EBIT!$A$1:$R$11</definedName>
    <definedName name="_xlnm.Print_Area" localSheetId="5">'Hours per Month'!$A$1:$AB$43</definedName>
    <definedName name="_xlnm.Print_Area" localSheetId="2">'Yr1'!$A$1:$O$35</definedName>
    <definedName name="_xlnm.Print_Area" localSheetId="4">Yr2_Yr3!$A$1:$M$38</definedName>
    <definedName name="_xlnm.Print_Area" localSheetId="3">Yr2_Yr3_Performances!$A$1:$M$11</definedName>
    <definedName name="_xlnm.Print_Titles" localSheetId="0">EBIT!$A:$B</definedName>
    <definedName name="_xlnm.Print_Titles" localSheetId="1">Yr1_Performances!$A:$B</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1" i="5" l="1"/>
  <c r="A1" i="8"/>
  <c r="A1" i="1"/>
  <c r="A1" i="6"/>
  <c r="O9" i="6"/>
  <c r="O10" i="6"/>
  <c r="O11" i="6"/>
  <c r="O12" i="6"/>
  <c r="O8" i="6"/>
  <c r="C4" i="6"/>
  <c r="C5" i="6" s="1"/>
  <c r="O13" i="6" l="1"/>
  <c r="D4" i="6"/>
  <c r="E4" i="6" s="1"/>
  <c r="F4" i="6" s="1"/>
  <c r="E5" i="6" l="1"/>
  <c r="D5" i="6"/>
  <c r="G4" i="6"/>
  <c r="F5" i="6"/>
  <c r="H4" i="6" l="1"/>
  <c r="G5" i="6"/>
  <c r="I4" i="6" l="1"/>
  <c r="H5" i="6"/>
  <c r="J4" i="6" l="1"/>
  <c r="I5" i="6"/>
  <c r="K4" i="6" l="1"/>
  <c r="J5" i="6"/>
  <c r="L4" i="6" l="1"/>
  <c r="K5" i="6"/>
  <c r="M4" i="6" l="1"/>
  <c r="L5" i="6"/>
  <c r="N4" i="6" l="1"/>
  <c r="N5" i="6" s="1"/>
  <c r="M5" i="6"/>
  <c r="O20" i="1" l="1"/>
  <c r="O21" i="1"/>
  <c r="O22" i="1"/>
  <c r="O23" i="1"/>
  <c r="O24" i="1"/>
  <c r="O25" i="1"/>
  <c r="O26" i="1"/>
  <c r="O27" i="1"/>
  <c r="O28" i="1"/>
  <c r="L19" i="5"/>
  <c r="L36" i="5"/>
  <c r="L20" i="5"/>
  <c r="L21" i="5"/>
  <c r="L22" i="5"/>
  <c r="L23" i="5"/>
  <c r="L24" i="5"/>
  <c r="L25" i="5"/>
  <c r="L26" i="5"/>
  <c r="L27" i="5"/>
  <c r="G19" i="5"/>
  <c r="G36" i="5"/>
  <c r="G20" i="5"/>
  <c r="G21" i="5"/>
  <c r="G22" i="5"/>
  <c r="G23" i="5"/>
  <c r="G24" i="5"/>
  <c r="G25" i="5"/>
  <c r="G26" i="5"/>
  <c r="G27" i="5"/>
  <c r="G28" i="5"/>
  <c r="M27" i="5" l="1"/>
  <c r="M21" i="5"/>
  <c r="M19" i="5"/>
  <c r="M25" i="5"/>
  <c r="M23" i="5"/>
  <c r="M22" i="5"/>
  <c r="M26" i="5"/>
  <c r="M20" i="5"/>
  <c r="M36" i="5"/>
  <c r="M24" i="5"/>
  <c r="B8" i="1"/>
  <c r="B9" i="1"/>
  <c r="B10" i="1"/>
  <c r="E10" i="1" s="1"/>
  <c r="B11" i="1"/>
  <c r="I11" i="1" s="1"/>
  <c r="H11" i="1" l="1"/>
  <c r="L10" i="1"/>
  <c r="K10" i="1"/>
  <c r="D10" i="1"/>
  <c r="C10" i="1"/>
  <c r="N11" i="1"/>
  <c r="J10" i="1"/>
  <c r="M11" i="1"/>
  <c r="I10" i="1"/>
  <c r="L11" i="1"/>
  <c r="D11" i="1"/>
  <c r="H10" i="1"/>
  <c r="G11" i="1"/>
  <c r="F11" i="1"/>
  <c r="E11" i="1"/>
  <c r="K11" i="1"/>
  <c r="C11" i="1"/>
  <c r="G10" i="1"/>
  <c r="J11" i="1"/>
  <c r="N10" i="1"/>
  <c r="F10" i="1"/>
  <c r="M10" i="1"/>
  <c r="C8" i="1" l="1"/>
  <c r="B7" i="1"/>
  <c r="K11" i="8"/>
  <c r="J11" i="8"/>
  <c r="K10" i="8"/>
  <c r="J10" i="8"/>
  <c r="K9" i="8"/>
  <c r="J9" i="8"/>
  <c r="K8" i="8"/>
  <c r="J8" i="8"/>
  <c r="K7" i="8"/>
  <c r="J7" i="8"/>
  <c r="I8" i="8"/>
  <c r="I9" i="8"/>
  <c r="I10" i="8"/>
  <c r="I11" i="8"/>
  <c r="I7" i="8"/>
  <c r="H8" i="8"/>
  <c r="H9" i="8"/>
  <c r="H10" i="8"/>
  <c r="H11" i="8"/>
  <c r="H7" i="8"/>
  <c r="B11" i="5"/>
  <c r="F11" i="5" s="1"/>
  <c r="B10" i="5"/>
  <c r="H10" i="5" s="1"/>
  <c r="B9" i="5"/>
  <c r="B8" i="5"/>
  <c r="B7" i="5"/>
  <c r="G8" i="8"/>
  <c r="G9" i="8"/>
  <c r="G10" i="8"/>
  <c r="G11" i="8"/>
  <c r="L9" i="8" l="1"/>
  <c r="M9" i="8" s="1"/>
  <c r="L8" i="8"/>
  <c r="L10" i="8"/>
  <c r="L11" i="8"/>
  <c r="M11" i="8" s="1"/>
  <c r="J8" i="5"/>
  <c r="I9" i="5"/>
  <c r="M8" i="8"/>
  <c r="M10" i="8"/>
  <c r="G9" i="1"/>
  <c r="E10" i="5"/>
  <c r="N8" i="1"/>
  <c r="J8" i="1"/>
  <c r="I8" i="5"/>
  <c r="I8" i="1"/>
  <c r="N9" i="1"/>
  <c r="F8" i="1"/>
  <c r="M9" i="1"/>
  <c r="J9" i="1"/>
  <c r="F9" i="1"/>
  <c r="E9" i="1"/>
  <c r="H8" i="5"/>
  <c r="L9" i="1"/>
  <c r="D9" i="1"/>
  <c r="H8" i="1"/>
  <c r="D8" i="5"/>
  <c r="K9" i="1"/>
  <c r="C9" i="1"/>
  <c r="G8" i="1"/>
  <c r="I9" i="1"/>
  <c r="M8" i="1"/>
  <c r="E8" i="1"/>
  <c r="E11" i="5"/>
  <c r="H9" i="1"/>
  <c r="L8" i="1"/>
  <c r="D8" i="1"/>
  <c r="K10" i="5"/>
  <c r="K8" i="1"/>
  <c r="F10" i="5"/>
  <c r="H9" i="5"/>
  <c r="F9" i="5"/>
  <c r="C11" i="5"/>
  <c r="D10" i="5"/>
  <c r="E9" i="5"/>
  <c r="F8" i="5"/>
  <c r="D11" i="5"/>
  <c r="K11" i="5"/>
  <c r="C10" i="5"/>
  <c r="D9" i="5"/>
  <c r="E8" i="5"/>
  <c r="I11" i="5"/>
  <c r="J10" i="5"/>
  <c r="K9" i="5"/>
  <c r="C8" i="5"/>
  <c r="C9" i="5"/>
  <c r="H11" i="5"/>
  <c r="I10" i="5"/>
  <c r="J9" i="5"/>
  <c r="K8" i="5"/>
  <c r="J11" i="5"/>
  <c r="L8" i="5" l="1"/>
  <c r="O8" i="1"/>
  <c r="L9" i="5"/>
  <c r="O9" i="1"/>
  <c r="L10" i="5"/>
  <c r="O10" i="1"/>
  <c r="O11" i="1"/>
  <c r="L11" i="5"/>
  <c r="G11" i="5"/>
  <c r="G8" i="5"/>
  <c r="G10" i="5"/>
  <c r="G9" i="5"/>
  <c r="M8" i="5" l="1"/>
  <c r="M9" i="5"/>
  <c r="M10" i="5"/>
  <c r="M11" i="5"/>
  <c r="K7" i="5" l="1"/>
  <c r="J7" i="5"/>
  <c r="I7" i="5"/>
  <c r="H7" i="5"/>
  <c r="F7" i="5"/>
  <c r="E7" i="5"/>
  <c r="D7" i="5"/>
  <c r="C7" i="5"/>
  <c r="L7" i="8"/>
  <c r="L12" i="8" s="1"/>
  <c r="G7" i="8"/>
  <c r="G12" i="8" s="1"/>
  <c r="M7" i="8" l="1"/>
  <c r="M12" i="8" s="1"/>
  <c r="N7" i="1" l="1"/>
  <c r="M7" i="1"/>
  <c r="L7" i="1"/>
  <c r="K7" i="1"/>
  <c r="J7" i="1"/>
  <c r="I7" i="1"/>
  <c r="H7" i="1"/>
  <c r="G7" i="1"/>
  <c r="F7" i="1"/>
  <c r="E7" i="1"/>
  <c r="D7" i="1"/>
  <c r="C7" i="1"/>
  <c r="L18" i="5" l="1"/>
  <c r="G18" i="5"/>
  <c r="M18" i="5" l="1"/>
  <c r="H32" i="5"/>
  <c r="M9" i="3" s="1"/>
  <c r="L30" i="5"/>
  <c r="L28" i="5"/>
  <c r="L17" i="5"/>
  <c r="L16" i="5"/>
  <c r="G30" i="5"/>
  <c r="G17" i="5"/>
  <c r="G16" i="5"/>
  <c r="G7" i="5"/>
  <c r="G29" i="5"/>
  <c r="K12" i="5"/>
  <c r="F12" i="5"/>
  <c r="E12" i="5"/>
  <c r="D12" i="5"/>
  <c r="H12" i="5"/>
  <c r="L7" i="5"/>
  <c r="O18" i="1"/>
  <c r="O17" i="1"/>
  <c r="O16" i="1"/>
  <c r="O15" i="1"/>
  <c r="I31" i="1"/>
  <c r="E31" i="1"/>
  <c r="E9" i="3" s="1"/>
  <c r="H31" i="1"/>
  <c r="M31" i="1"/>
  <c r="L31" i="1"/>
  <c r="K31" i="1"/>
  <c r="J31" i="1"/>
  <c r="G31" i="1"/>
  <c r="F31" i="1"/>
  <c r="D31" i="1"/>
  <c r="D9" i="3" s="1"/>
  <c r="F9" i="3" l="1"/>
  <c r="H34" i="5"/>
  <c r="P7" i="3"/>
  <c r="M7" i="3"/>
  <c r="K7" i="3"/>
  <c r="I7" i="3"/>
  <c r="J7" i="3"/>
  <c r="D32" i="5"/>
  <c r="I9" i="3" s="1"/>
  <c r="O29" i="1"/>
  <c r="N31" i="1"/>
  <c r="O30" i="1"/>
  <c r="G15" i="5"/>
  <c r="L15" i="5"/>
  <c r="F32" i="5"/>
  <c r="K9" i="3" s="1"/>
  <c r="M28" i="5"/>
  <c r="M30" i="5"/>
  <c r="K32" i="5"/>
  <c r="P9" i="3" s="1"/>
  <c r="C32" i="5"/>
  <c r="H9" i="3" s="1"/>
  <c r="G31" i="5"/>
  <c r="J32" i="5"/>
  <c r="O9" i="3" s="1"/>
  <c r="I32" i="5"/>
  <c r="N9" i="3" s="1"/>
  <c r="M17" i="5"/>
  <c r="M16" i="5"/>
  <c r="M7" i="5"/>
  <c r="L31" i="5"/>
  <c r="L29" i="5"/>
  <c r="M29" i="5" s="1"/>
  <c r="J12" i="5"/>
  <c r="I12" i="5"/>
  <c r="C12" i="5"/>
  <c r="E32" i="5"/>
  <c r="J9" i="3" s="1"/>
  <c r="C31" i="1"/>
  <c r="C9" i="3" s="1"/>
  <c r="J34" i="5" l="1"/>
  <c r="C34" i="5"/>
  <c r="I34" i="5"/>
  <c r="D34" i="5"/>
  <c r="F34" i="5"/>
  <c r="K34" i="5"/>
  <c r="E34" i="5"/>
  <c r="O31" i="1"/>
  <c r="N7" i="3"/>
  <c r="O7" i="3"/>
  <c r="H7" i="3"/>
  <c r="L7" i="3" s="1"/>
  <c r="M15" i="5"/>
  <c r="G9" i="3"/>
  <c r="P11" i="3"/>
  <c r="L9" i="3"/>
  <c r="G32" i="5"/>
  <c r="G34" i="5" s="1"/>
  <c r="M31" i="5"/>
  <c r="L32" i="5"/>
  <c r="L12" i="5"/>
  <c r="G12" i="5"/>
  <c r="M12" i="5"/>
  <c r="L34" i="5" l="1"/>
  <c r="Q7" i="3"/>
  <c r="M32" i="5"/>
  <c r="M34" i="5" s="1"/>
  <c r="Q9" i="3"/>
  <c r="S8" i="4"/>
  <c r="S14" i="4" s="1"/>
  <c r="I8" i="4"/>
  <c r="I14" i="4"/>
  <c r="E14" i="4"/>
  <c r="Y14" i="4"/>
  <c r="W14" i="4"/>
  <c r="AA12" i="4"/>
  <c r="AA10" i="4"/>
  <c r="U14" i="4"/>
  <c r="Q14" i="4"/>
  <c r="O14" i="4"/>
  <c r="G14" i="4"/>
  <c r="C14" i="4"/>
  <c r="M14" i="4"/>
  <c r="K14" i="4"/>
  <c r="AA6" i="4"/>
  <c r="Q11" i="3" l="1"/>
  <c r="R9" i="3"/>
  <c r="AA8" i="4"/>
  <c r="AA14" i="4" s="1"/>
  <c r="O7" i="1"/>
  <c r="E12" i="1" l="1"/>
  <c r="E33" i="1" s="1"/>
  <c r="D12" i="1"/>
  <c r="D33" i="1" s="1"/>
  <c r="N12" i="1"/>
  <c r="N33" i="1" s="1"/>
  <c r="M12" i="1"/>
  <c r="M33" i="1" s="1"/>
  <c r="L12" i="1"/>
  <c r="L33" i="1" s="1"/>
  <c r="K12" i="1"/>
  <c r="K33" i="1" s="1"/>
  <c r="J12" i="1"/>
  <c r="J33" i="1" s="1"/>
  <c r="I12" i="1"/>
  <c r="I33" i="1" s="1"/>
  <c r="E7" i="3" l="1"/>
  <c r="E11" i="3" s="1"/>
  <c r="F7" i="3"/>
  <c r="N11" i="3"/>
  <c r="C12" i="1"/>
  <c r="C33" i="1" s="1"/>
  <c r="L11" i="3"/>
  <c r="M11" i="3"/>
  <c r="F12" i="1"/>
  <c r="F33" i="1" s="1"/>
  <c r="J11" i="3"/>
  <c r="K11" i="3"/>
  <c r="I11" i="3"/>
  <c r="G12" i="1"/>
  <c r="G33" i="1" s="1"/>
  <c r="H12" i="1"/>
  <c r="H33" i="1" s="1"/>
  <c r="C7" i="3" l="1"/>
  <c r="C11" i="3" s="1"/>
  <c r="D7" i="3"/>
  <c r="D11" i="3" s="1"/>
  <c r="H11" i="3"/>
  <c r="F11" i="3"/>
  <c r="O12" i="1"/>
  <c r="O33" i="1" s="1"/>
  <c r="G7" i="3" l="1"/>
  <c r="R7" i="3" s="1"/>
  <c r="R11" i="3" s="1"/>
  <c r="O11" i="3"/>
  <c r="G11" i="3" l="1"/>
  <c r="D4" i="1" l="1"/>
  <c r="C4" i="1"/>
  <c r="F4" i="1" l="1"/>
  <c r="E4" i="1"/>
  <c r="G4" i="1" l="1"/>
  <c r="H4" i="1" l="1"/>
  <c r="I4" i="1" l="1"/>
  <c r="J4" i="1" l="1"/>
  <c r="K4" i="1" l="1"/>
  <c r="L4" i="1" l="1"/>
  <c r="N4" i="1" l="1"/>
  <c r="M4" i="1"/>
</calcChain>
</file>

<file path=xl/sharedStrings.xml><?xml version="1.0" encoding="utf-8"?>
<sst xmlns="http://schemas.openxmlformats.org/spreadsheetml/2006/main" count="195" uniqueCount="97">
  <si>
    <t>Month 1</t>
  </si>
  <si>
    <t>Month 2</t>
  </si>
  <si>
    <t>Month 3</t>
  </si>
  <si>
    <t>Month 4</t>
  </si>
  <si>
    <t>Month 5</t>
  </si>
  <si>
    <t>Month 6</t>
  </si>
  <si>
    <t>Month 7</t>
  </si>
  <si>
    <t>Month 8</t>
  </si>
  <si>
    <t>Month 9</t>
  </si>
  <si>
    <t>Month 10</t>
  </si>
  <si>
    <t>Month 11</t>
  </si>
  <si>
    <t>Month 12</t>
  </si>
  <si>
    <t>One Year Totals</t>
  </si>
  <si>
    <t>Steadfast Organizational Solutions, Inc.</t>
  </si>
  <si>
    <t>TOTAL Expenses</t>
  </si>
  <si>
    <t>TOTAL Revenues</t>
  </si>
  <si>
    <t>Earnings Before Income Tax</t>
  </si>
  <si>
    <t>TOTAL EBIT</t>
  </si>
  <si>
    <t>Revenues</t>
  </si>
  <si>
    <t>Expenses</t>
  </si>
  <si>
    <t>Website fees</t>
  </si>
  <si>
    <t>Business cards</t>
  </si>
  <si>
    <t>Office supplies</t>
  </si>
  <si>
    <t>Travel</t>
  </si>
  <si>
    <t>Professional Membership fees</t>
  </si>
  <si>
    <t>Continuing Education</t>
  </si>
  <si>
    <t>Footnotes</t>
  </si>
  <si>
    <t>1) Initial 2 hour on site consultation with my aunt to assess issues and decide how to move forward.</t>
  </si>
  <si>
    <t>5) Additional 20 hours to wrap up things with my aunt; will recommend setting up a retainer fee starting the following month to assist with maintenance.</t>
  </si>
  <si>
    <t>4) Had a successful meeting with one of Dad's clients ("Client1") that led to an initial 2 hour on site consultation.  Will result in project revenue in next month.</t>
  </si>
  <si>
    <t>6) One of aunt's referrals ("Client2") was successful and resulted in initial consultation with project revenue in following month.</t>
  </si>
  <si>
    <t>2) 20 hours at $125 per hour working for my aunt to begin the process of organizing her financial processes, paid by end of month.</t>
  </si>
  <si>
    <t>3) Additional 40 hours of work at $125 for my aunt to continue organizing and setting up new processes for her staff to follow, paid by end of month.</t>
  </si>
  <si>
    <t>7) Based on results of aunt's project, estimated that Client1's project would take 80 hours in total, for a total project fee of $10,000 with $5,000 due up front, $2500 in the second month and $2500 in third month.</t>
  </si>
  <si>
    <t>10) Second payment from Client1 of $2500; Client2's project was smaller with estimate of 40 hours of time for a total project fee of $5,000 with $2500 due up front and $2500 due in second month.</t>
  </si>
  <si>
    <t>9) Another of Dad's clients ("Client3") led to initial consultation; prefers paying hourly rate starting in following month.</t>
  </si>
  <si>
    <t>11) Client1's final payment of $2500, will be setting up a 3 hour a month retainer fee with them.  Also Client2's final payment of $2500, no retainer fee following.</t>
  </si>
  <si>
    <t>12) Client3 wants to move slow, so only 10 hours at $125 for first month. Wants to work on month by month basis, so future revenue is a bit unpredictable.</t>
  </si>
  <si>
    <t>13) Client3 works is stilling moving slow, only 8 hours of work.</t>
  </si>
  <si>
    <t>8) Recommended establishing a monthly retainer fee with aunt, presuming approximately 8 hours (2 hours per week) at $125/hr of touching base and additional maintenance/assistance.</t>
  </si>
  <si>
    <t>14) Aunt wanted to reduce retainer fee as things have been running smoothly for 3 months, so only 4 hours a month at $125/hr. Client1 retainer fee of 3 hours at $150/hr (have established that hours 4 are at $150/hr).</t>
  </si>
  <si>
    <t>15) Two new client initial consultations, one was from Dad, another had found SOS information online.  Dad's client ("Client4") wanted to continue on to a project, the other client did not.</t>
  </si>
  <si>
    <t>17) Client4's project was smaller with estimate of 40 hours of time for a total project fee of $5,000 with $2500 due up front and $2500 due in second month.</t>
  </si>
  <si>
    <t>18) Aunt and Client1's retainer fees plus Client3 transitioned to only retainer work, starting with 5 hours.</t>
  </si>
  <si>
    <t>19) Client4's second payment.</t>
  </si>
  <si>
    <t>21) Aunt and Client1's retainer fees plus Client3 retainer, changed to 4 hours.</t>
  </si>
  <si>
    <t>20) Client5's hourly project for 8 hours.</t>
  </si>
  <si>
    <t>16) Another new client consultation from a friend of a friend ("Client5"); they are interested in initially some hourly work.</t>
  </si>
  <si>
    <t>23) Aunt and Client3's retainer fees (Client1 project completely finished for time being), additional 4 hours retainer fee for Client4.</t>
  </si>
  <si>
    <t>22) New client consultation from Client1 referral; will result in a big project ("Client6).</t>
  </si>
  <si>
    <t>25) Client6 initial $5000 payment, set up to be longterm project with $2500 payments for 3 months upcoming.</t>
  </si>
  <si>
    <t>24) Two new client consultations, one referred by my aunt ("Client7") and one referred by a friend ("Client8").</t>
  </si>
  <si>
    <t>Initial Consultation Hours</t>
  </si>
  <si>
    <t>Project Hours</t>
  </si>
  <si>
    <t>Hourly</t>
  </si>
  <si>
    <t>Retainer Hours (approx)</t>
  </si>
  <si>
    <t>Billable Hours Booked per Month</t>
  </si>
  <si>
    <t>Flyers/brochures</t>
  </si>
  <si>
    <t>Equipment/Software</t>
  </si>
  <si>
    <t>Sales &amp; Marketing Expenses</t>
  </si>
  <si>
    <t>General &amp; Administration Expenses</t>
  </si>
  <si>
    <t>Professional Services Fees</t>
  </si>
  <si>
    <t>Year 1</t>
  </si>
  <si>
    <t>Proforma</t>
  </si>
  <si>
    <t>TOTAL</t>
  </si>
  <si>
    <t>Years 2 &amp; 3</t>
  </si>
  <si>
    <t>Quarter 1</t>
  </si>
  <si>
    <t>Quarter 2</t>
  </si>
  <si>
    <t>Quarter 3</t>
  </si>
  <si>
    <t>Quarter 4</t>
  </si>
  <si>
    <t>Year 2 TOTAL</t>
  </si>
  <si>
    <t>Year 3 TOTAL</t>
  </si>
  <si>
    <t>Online Advertising Fees</t>
  </si>
  <si>
    <t>Years 1-3</t>
  </si>
  <si>
    <t>Year 1 TOTAL</t>
  </si>
  <si>
    <t>Misc. Expenses</t>
  </si>
  <si>
    <t>3 Years TOTAL</t>
  </si>
  <si>
    <t>2 Years TOTAL</t>
  </si>
  <si>
    <t>Rent</t>
  </si>
  <si>
    <t>Price</t>
  </si>
  <si>
    <t>Starting Month:</t>
  </si>
  <si>
    <t>Revenue</t>
  </si>
  <si>
    <t>TOTAL Revenue</t>
  </si>
  <si>
    <t>Projected Performances</t>
  </si>
  <si>
    <t>Wedding</t>
  </si>
  <si>
    <t>Farmers Market</t>
  </si>
  <si>
    <t>Events- 1 hour</t>
  </si>
  <si>
    <t>Events- 2-3 hours</t>
  </si>
  <si>
    <t>Events- 3+ hours</t>
  </si>
  <si>
    <t>Owners Salary*</t>
  </si>
  <si>
    <t>Contractors</t>
  </si>
  <si>
    <t>Phone/Internet</t>
  </si>
  <si>
    <t>Insurance- Liability</t>
  </si>
  <si>
    <t>*Owners Salary: 1) Particularly if these are being used to show a bank or investor, they don't want to see any salary in the first year.  They don't expect to be financing the owner's salaries.
2) Note that the Owners Salary is not normally a tax deductible expense.  Owners will be taxed on whatever the net income is for the year, not just on what they paid themselves.</t>
  </si>
  <si>
    <t>Types of Performances</t>
  </si>
  <si>
    <t>*Owner Salary: Possibly in Year 2 or Year 3 you could ballpark how much salary the owner would take out.  Keep in mind, taxable income is before considering Owner Salary.</t>
  </si>
  <si>
    <t>Fab 4 Quartet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</si>
</sst>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_);[Red]\(&quot;$&quot;#,##0\)"/>
    <numFmt numFmtId="42" formatCode="_(&quot;$&quot;* #,##0_);_(&quot;$&quot;* \(#,##0\);_(&quot;$&quot;* &quot;-&quot;_);_(@_)"/>
    <numFmt numFmtId="41" formatCode="_(* #,##0_);_(* \(#,##0\);_(* &quot;-&quot;_);_(@_)"/>
    <numFmt numFmtId="164" formatCode="&quot;$&quot;#,##0"/>
  </numFmts>
  <fonts count="14" x14ac:knownFonts="1">
    <font>
      <sz val="12"/>
      <color theme="1"/>
      <name val="Times New Roman"/>
      <family val="2"/>
    </font>
    <font>
      <b/>
      <sz val="12"/>
      <color theme="1"/>
      <name val="Times New Roman"/>
      <family val="1"/>
    </font>
    <font>
      <b/>
      <u/>
      <sz val="12"/>
      <color theme="1"/>
      <name val="Times New Roman"/>
      <family val="1"/>
    </font>
    <font>
      <i/>
      <u/>
      <sz val="12"/>
      <color theme="1"/>
      <name val="Times New Roman"/>
      <family val="1"/>
    </font>
    <font>
      <sz val="12"/>
      <color theme="1"/>
      <name val="Times New Roman"/>
      <family val="1"/>
    </font>
    <font>
      <sz val="8"/>
      <color theme="1"/>
      <name val="Times New Roman"/>
      <family val="2"/>
    </font>
    <font>
      <b/>
      <u/>
      <sz val="8"/>
      <color theme="1"/>
      <name val="Times New Roman"/>
      <family val="2"/>
    </font>
    <font>
      <b/>
      <sz val="8"/>
      <color theme="1"/>
      <name val="Times New Roman"/>
      <family val="2"/>
    </font>
    <font>
      <b/>
      <i/>
      <u/>
      <sz val="12"/>
      <color theme="1"/>
      <name val="Times New Roman"/>
      <family val="1"/>
    </font>
    <font>
      <b/>
      <i/>
      <sz val="12"/>
      <color theme="1"/>
      <name val="Times New Roman"/>
      <family val="1"/>
    </font>
    <font>
      <i/>
      <sz val="12"/>
      <color theme="1"/>
      <name val="Times New Roman"/>
      <family val="1"/>
    </font>
    <font>
      <u/>
      <sz val="8"/>
      <color theme="1"/>
      <name val="Times New Roman"/>
      <family val="2"/>
    </font>
    <font>
      <sz val="8"/>
      <name val="Times New Roman"/>
      <family val="2"/>
    </font>
    <font>
      <sz val="11"/>
      <color theme="1"/>
      <name val="Times New Roman"/>
      <family val="2"/>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2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style="double">
        <color indexed="64"/>
      </top>
      <bottom style="thin">
        <color indexed="64"/>
      </bottom>
      <diagonal/>
    </border>
    <border>
      <left/>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right/>
      <top style="double">
        <color indexed="64"/>
      </top>
      <bottom/>
      <diagonal/>
    </border>
  </borders>
  <cellStyleXfs count="1">
    <xf numFmtId="0" fontId="0" fillId="0" borderId="0"/>
  </cellStyleXfs>
  <cellXfs count="172">
    <xf numFmtId="0" fontId="0" fillId="0" borderId="0" xfId="0"/>
    <xf numFmtId="0" fontId="1" fillId="0" borderId="0" xfId="0" applyFont="1"/>
    <xf numFmtId="0" fontId="5" fillId="0" borderId="0" xfId="0" applyFont="1"/>
    <xf numFmtId="0" fontId="6" fillId="0" borderId="0" xfId="0" applyFont="1" applyAlignment="1">
      <alignment horizontal="center"/>
    </xf>
    <xf numFmtId="1" fontId="0" fillId="0" borderId="0" xfId="0" applyNumberFormat="1"/>
    <xf numFmtId="1" fontId="5" fillId="0" borderId="0" xfId="0" applyNumberFormat="1" applyFont="1"/>
    <xf numFmtId="1" fontId="1" fillId="0" borderId="0" xfId="0" applyNumberFormat="1" applyFont="1"/>
    <xf numFmtId="1" fontId="7" fillId="0" borderId="0" xfId="0" applyNumberFormat="1" applyFont="1"/>
    <xf numFmtId="1" fontId="0" fillId="2" borderId="0" xfId="0" applyNumberFormat="1" applyFill="1"/>
    <xf numFmtId="1" fontId="5" fillId="2" borderId="0" xfId="0" applyNumberFormat="1" applyFont="1" applyFill="1"/>
    <xf numFmtId="1" fontId="1" fillId="2" borderId="0" xfId="0" applyNumberFormat="1" applyFont="1" applyFill="1"/>
    <xf numFmtId="1" fontId="7" fillId="2" borderId="0" xfId="0" applyNumberFormat="1" applyFont="1" applyFill="1"/>
    <xf numFmtId="0" fontId="5" fillId="0" borderId="9" xfId="0" applyFont="1" applyBorder="1"/>
    <xf numFmtId="1" fontId="0" fillId="0" borderId="9" xfId="0" applyNumberFormat="1" applyBorder="1"/>
    <xf numFmtId="1" fontId="5" fillId="0" borderId="9" xfId="0" applyNumberFormat="1" applyFont="1" applyBorder="1"/>
    <xf numFmtId="1" fontId="0" fillId="2" borderId="9" xfId="0" applyNumberFormat="1" applyFill="1" applyBorder="1"/>
    <xf numFmtId="1" fontId="5" fillId="2" borderId="9" xfId="0" applyNumberFormat="1" applyFont="1" applyFill="1" applyBorder="1"/>
    <xf numFmtId="0" fontId="0" fillId="0" borderId="0" xfId="0" applyAlignment="1">
      <alignment horizontal="center"/>
    </xf>
    <xf numFmtId="0" fontId="0" fillId="0" borderId="0" xfId="0" applyFill="1"/>
    <xf numFmtId="0" fontId="0" fillId="0" borderId="0" xfId="0" applyBorder="1"/>
    <xf numFmtId="164" fontId="0" fillId="0" borderId="0" xfId="0" applyNumberFormat="1" applyFill="1" applyBorder="1"/>
    <xf numFmtId="164" fontId="0" fillId="0" borderId="0" xfId="0" applyNumberFormat="1" applyBorder="1"/>
    <xf numFmtId="164" fontId="0" fillId="0" borderId="5" xfId="0" applyNumberFormat="1" applyFill="1" applyBorder="1"/>
    <xf numFmtId="164" fontId="0" fillId="0" borderId="5" xfId="0" applyNumberFormat="1" applyBorder="1"/>
    <xf numFmtId="164" fontId="0" fillId="2" borderId="5" xfId="0" applyNumberFormat="1" applyFill="1" applyBorder="1"/>
    <xf numFmtId="0" fontId="2" fillId="0" borderId="1" xfId="0" applyFont="1" applyBorder="1" applyAlignment="1">
      <alignment horizontal="center"/>
    </xf>
    <xf numFmtId="0" fontId="2" fillId="2" borderId="2" xfId="0" applyFont="1" applyFill="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0" fillId="0" borderId="4" xfId="0" applyBorder="1"/>
    <xf numFmtId="0" fontId="0" fillId="2" borderId="0" xfId="0" applyFill="1" applyBorder="1"/>
    <xf numFmtId="164" fontId="0" fillId="2" borderId="0" xfId="0" applyNumberFormat="1" applyFill="1" applyBorder="1"/>
    <xf numFmtId="0" fontId="0" fillId="0" borderId="5" xfId="0" applyFill="1" applyBorder="1"/>
    <xf numFmtId="164" fontId="0" fillId="0" borderId="4" xfId="0" applyNumberFormat="1" applyBorder="1"/>
    <xf numFmtId="0" fontId="0" fillId="0" borderId="1" xfId="0" applyBorder="1" applyAlignment="1">
      <alignment horizontal="center"/>
    </xf>
    <xf numFmtId="0" fontId="6" fillId="0" borderId="3" xfId="0" applyFont="1" applyBorder="1" applyAlignment="1">
      <alignment horizontal="center"/>
    </xf>
    <xf numFmtId="0" fontId="5" fillId="0" borderId="5" xfId="0" applyFont="1" applyBorder="1" applyAlignment="1">
      <alignment horizontal="right"/>
    </xf>
    <xf numFmtId="0" fontId="3" fillId="0" borderId="4" xfId="0" applyFont="1" applyBorder="1"/>
    <xf numFmtId="0" fontId="5" fillId="0" borderId="5" xfId="0" applyFont="1" applyBorder="1"/>
    <xf numFmtId="0" fontId="0" fillId="0" borderId="4" xfId="0" applyBorder="1" applyAlignment="1">
      <alignment horizontal="left" indent="1"/>
    </xf>
    <xf numFmtId="0" fontId="1" fillId="0" borderId="4" xfId="0" applyFont="1" applyBorder="1"/>
    <xf numFmtId="0" fontId="4" fillId="0" borderId="4" xfId="0" applyFont="1" applyBorder="1" applyAlignment="1">
      <alignment horizontal="left" indent="1"/>
    </xf>
    <xf numFmtId="0" fontId="1" fillId="0" borderId="6" xfId="0" applyFont="1" applyBorder="1" applyAlignment="1">
      <alignment horizontal="left"/>
    </xf>
    <xf numFmtId="0" fontId="5" fillId="0" borderId="8" xfId="0" applyFont="1" applyBorder="1"/>
    <xf numFmtId="0" fontId="2" fillId="0" borderId="3" xfId="0" applyFont="1" applyBorder="1" applyAlignment="1">
      <alignment horizontal="center" wrapText="1"/>
    </xf>
    <xf numFmtId="0" fontId="2" fillId="2" borderId="1" xfId="0" applyFont="1" applyFill="1" applyBorder="1" applyAlignment="1">
      <alignment horizontal="center"/>
    </xf>
    <xf numFmtId="0" fontId="2" fillId="0" borderId="2" xfId="0" applyFont="1" applyFill="1" applyBorder="1" applyAlignment="1">
      <alignment horizontal="center"/>
    </xf>
    <xf numFmtId="0" fontId="2" fillId="2" borderId="3" xfId="0" applyFont="1" applyFill="1" applyBorder="1" applyAlignment="1">
      <alignment horizontal="center" wrapText="1"/>
    </xf>
    <xf numFmtId="164" fontId="0" fillId="2" borderId="4" xfId="0" applyNumberFormat="1" applyFill="1" applyBorder="1"/>
    <xf numFmtId="0" fontId="0" fillId="0" borderId="1" xfId="0" applyBorder="1"/>
    <xf numFmtId="0" fontId="1" fillId="0" borderId="6" xfId="0" applyFont="1" applyBorder="1"/>
    <xf numFmtId="0" fontId="2" fillId="0" borderId="1" xfId="0" applyFont="1" applyFill="1" applyBorder="1" applyAlignment="1">
      <alignment horizontal="center"/>
    </xf>
    <xf numFmtId="0" fontId="2" fillId="0" borderId="3" xfId="0" applyFont="1" applyFill="1" applyBorder="1" applyAlignment="1">
      <alignment horizontal="center" wrapText="1"/>
    </xf>
    <xf numFmtId="0" fontId="8" fillId="2" borderId="10" xfId="0" applyFont="1" applyFill="1" applyBorder="1" applyAlignment="1">
      <alignment horizontal="center" wrapText="1"/>
    </xf>
    <xf numFmtId="41" fontId="0" fillId="2" borderId="0" xfId="0" applyNumberFormat="1" applyFill="1" applyBorder="1"/>
    <xf numFmtId="41" fontId="0" fillId="0" borderId="0" xfId="0" applyNumberFormat="1" applyFill="1" applyBorder="1"/>
    <xf numFmtId="41" fontId="0" fillId="2" borderId="9" xfId="0" applyNumberFormat="1" applyFill="1" applyBorder="1"/>
    <xf numFmtId="41" fontId="0" fillId="0" borderId="9" xfId="0" applyNumberFormat="1" applyFill="1" applyBorder="1"/>
    <xf numFmtId="41" fontId="0" fillId="0" borderId="4" xfId="0" applyNumberFormat="1" applyBorder="1"/>
    <xf numFmtId="41" fontId="0" fillId="0" borderId="0" xfId="0" applyNumberFormat="1" applyBorder="1"/>
    <xf numFmtId="41" fontId="1" fillId="0" borderId="5" xfId="0" applyNumberFormat="1" applyFont="1" applyBorder="1"/>
    <xf numFmtId="41" fontId="0" fillId="0" borderId="9" xfId="0" applyNumberFormat="1" applyBorder="1"/>
    <xf numFmtId="41" fontId="1" fillId="0" borderId="15" xfId="0" applyNumberFormat="1" applyFont="1" applyBorder="1"/>
    <xf numFmtId="41" fontId="0" fillId="0" borderId="5" xfId="0" applyNumberFormat="1" applyBorder="1"/>
    <xf numFmtId="41" fontId="0" fillId="0" borderId="5" xfId="0" applyNumberFormat="1" applyFill="1" applyBorder="1"/>
    <xf numFmtId="41" fontId="0" fillId="0" borderId="4" xfId="0" applyNumberFormat="1" applyFill="1" applyBorder="1"/>
    <xf numFmtId="41" fontId="1" fillId="0" borderId="5" xfId="0" applyNumberFormat="1" applyFont="1" applyFill="1" applyBorder="1"/>
    <xf numFmtId="41" fontId="0" fillId="0" borderId="14" xfId="0" applyNumberFormat="1" applyBorder="1"/>
    <xf numFmtId="41" fontId="0" fillId="0" borderId="15" xfId="0" applyNumberFormat="1" applyBorder="1"/>
    <xf numFmtId="42" fontId="0" fillId="0" borderId="4" xfId="0" applyNumberFormat="1" applyBorder="1"/>
    <xf numFmtId="42" fontId="0" fillId="2" borderId="0" xfId="0" applyNumberFormat="1" applyFill="1" applyBorder="1"/>
    <xf numFmtId="42" fontId="0" fillId="0" borderId="0" xfId="0" applyNumberFormat="1" applyBorder="1"/>
    <xf numFmtId="42" fontId="0" fillId="0" borderId="0" xfId="0" applyNumberFormat="1" applyFill="1" applyBorder="1"/>
    <xf numFmtId="42" fontId="1" fillId="0" borderId="5" xfId="0" applyNumberFormat="1" applyFont="1" applyBorder="1"/>
    <xf numFmtId="42" fontId="1" fillId="0" borderId="4" xfId="0" applyNumberFormat="1" applyFont="1" applyBorder="1"/>
    <xf numFmtId="42" fontId="1" fillId="2" borderId="0" xfId="0" applyNumberFormat="1" applyFont="1" applyFill="1" applyBorder="1"/>
    <xf numFmtId="42" fontId="1" fillId="0" borderId="0" xfId="0" applyNumberFormat="1" applyFont="1" applyBorder="1"/>
    <xf numFmtId="42" fontId="1" fillId="0" borderId="6" xfId="0" applyNumberFormat="1" applyFont="1" applyBorder="1"/>
    <xf numFmtId="42" fontId="1" fillId="2" borderId="7" xfId="0" applyNumberFormat="1" applyFont="1" applyFill="1" applyBorder="1"/>
    <xf numFmtId="42" fontId="1" fillId="0" borderId="7" xfId="0" applyNumberFormat="1" applyFont="1" applyBorder="1"/>
    <xf numFmtId="42" fontId="1" fillId="0" borderId="8" xfId="0" applyNumberFormat="1" applyFont="1" applyBorder="1"/>
    <xf numFmtId="42" fontId="1" fillId="0" borderId="15" xfId="0" applyNumberFormat="1" applyFont="1" applyBorder="1"/>
    <xf numFmtId="42" fontId="0" fillId="2" borderId="4" xfId="0" applyNumberFormat="1" applyFill="1" applyBorder="1"/>
    <xf numFmtId="42" fontId="0" fillId="0" borderId="14" xfId="0" applyNumberFormat="1" applyBorder="1"/>
    <xf numFmtId="42" fontId="0" fillId="2" borderId="9" xfId="0" applyNumberFormat="1" applyFill="1" applyBorder="1"/>
    <xf numFmtId="42" fontId="0" fillId="0" borderId="9" xfId="0" applyNumberFormat="1" applyBorder="1"/>
    <xf numFmtId="42" fontId="0" fillId="0" borderId="15" xfId="0" applyNumberFormat="1" applyBorder="1"/>
    <xf numFmtId="42" fontId="0" fillId="2" borderId="14" xfId="0" applyNumberFormat="1" applyFill="1" applyBorder="1"/>
    <xf numFmtId="42" fontId="0" fillId="2" borderId="15" xfId="0" applyNumberFormat="1" applyFill="1" applyBorder="1"/>
    <xf numFmtId="42" fontId="1" fillId="0" borderId="9" xfId="0" applyNumberFormat="1" applyFont="1" applyBorder="1"/>
    <xf numFmtId="42" fontId="1" fillId="2" borderId="6" xfId="0" applyNumberFormat="1" applyFont="1" applyFill="1" applyBorder="1"/>
    <xf numFmtId="42" fontId="1" fillId="2" borderId="8" xfId="0" applyNumberFormat="1" applyFont="1" applyFill="1" applyBorder="1"/>
    <xf numFmtId="41" fontId="0" fillId="2" borderId="4" xfId="0" applyNumberFormat="1" applyFill="1" applyBorder="1"/>
    <xf numFmtId="41" fontId="0" fillId="2" borderId="14" xfId="0" applyNumberFormat="1" applyFill="1" applyBorder="1"/>
    <xf numFmtId="41" fontId="1" fillId="2" borderId="5" xfId="0" applyNumberFormat="1" applyFont="1" applyFill="1" applyBorder="1"/>
    <xf numFmtId="42" fontId="1" fillId="2" borderId="4" xfId="0" applyNumberFormat="1" applyFont="1" applyFill="1" applyBorder="1"/>
    <xf numFmtId="42" fontId="1" fillId="2" borderId="5" xfId="0" applyNumberFormat="1" applyFont="1" applyFill="1" applyBorder="1"/>
    <xf numFmtId="41" fontId="1" fillId="2" borderId="15" xfId="0" applyNumberFormat="1" applyFont="1" applyFill="1" applyBorder="1"/>
    <xf numFmtId="0" fontId="9" fillId="2" borderId="11" xfId="0" applyFont="1" applyFill="1" applyBorder="1"/>
    <xf numFmtId="42" fontId="9" fillId="2" borderId="11" xfId="0" applyNumberFormat="1" applyFont="1" applyFill="1" applyBorder="1"/>
    <xf numFmtId="42" fontId="9" fillId="2" borderId="13" xfId="0" applyNumberFormat="1" applyFont="1" applyFill="1" applyBorder="1"/>
    <xf numFmtId="0" fontId="1" fillId="0" borderId="5" xfId="0" applyFont="1" applyBorder="1"/>
    <xf numFmtId="0" fontId="10" fillId="0" borderId="0" xfId="0" applyFont="1"/>
    <xf numFmtId="0" fontId="8" fillId="0" borderId="10" xfId="0" applyFont="1" applyBorder="1" applyAlignment="1">
      <alignment horizontal="center" wrapText="1"/>
    </xf>
    <xf numFmtId="0" fontId="10" fillId="0" borderId="11" xfId="0" applyFont="1" applyFill="1" applyBorder="1"/>
    <xf numFmtId="42" fontId="9" fillId="0" borderId="11" xfId="0" applyNumberFormat="1" applyFont="1" applyBorder="1"/>
    <xf numFmtId="41" fontId="9" fillId="0" borderId="11" xfId="0" applyNumberFormat="1" applyFont="1" applyBorder="1"/>
    <xf numFmtId="41" fontId="9" fillId="0" borderId="13" xfId="0" applyNumberFormat="1" applyFont="1" applyBorder="1"/>
    <xf numFmtId="41" fontId="10" fillId="0" borderId="11" xfId="0" applyNumberFormat="1" applyFont="1" applyBorder="1"/>
    <xf numFmtId="41" fontId="10" fillId="0" borderId="11" xfId="0" applyNumberFormat="1" applyFont="1" applyFill="1" applyBorder="1"/>
    <xf numFmtId="42" fontId="10" fillId="0" borderId="13" xfId="0" applyNumberFormat="1" applyFont="1" applyBorder="1"/>
    <xf numFmtId="42" fontId="9" fillId="0" borderId="12" xfId="0" applyNumberFormat="1" applyFont="1" applyBorder="1"/>
    <xf numFmtId="42" fontId="9" fillId="2" borderId="16" xfId="0" applyNumberFormat="1" applyFont="1" applyFill="1" applyBorder="1"/>
    <xf numFmtId="41" fontId="9" fillId="2" borderId="11" xfId="0" applyNumberFormat="1" applyFont="1" applyFill="1" applyBorder="1"/>
    <xf numFmtId="42" fontId="0" fillId="0" borderId="0" xfId="0" applyNumberFormat="1"/>
    <xf numFmtId="1" fontId="0" fillId="0" borderId="4" xfId="0" applyNumberFormat="1" applyBorder="1"/>
    <xf numFmtId="1" fontId="0" fillId="2" borderId="0" xfId="0" applyNumberFormat="1" applyFill="1" applyBorder="1"/>
    <xf numFmtId="1" fontId="0" fillId="0" borderId="0" xfId="0" applyNumberFormat="1" applyBorder="1"/>
    <xf numFmtId="1" fontId="1" fillId="0" borderId="5" xfId="0" applyNumberFormat="1" applyFont="1" applyBorder="1"/>
    <xf numFmtId="6" fontId="5" fillId="0" borderId="5" xfId="0" applyNumberFormat="1" applyFont="1" applyBorder="1"/>
    <xf numFmtId="0" fontId="0" fillId="0" borderId="6" xfId="0" applyBorder="1" applyAlignment="1">
      <alignment horizontal="left" indent="1"/>
    </xf>
    <xf numFmtId="1" fontId="0" fillId="0" borderId="6" xfId="0" applyNumberFormat="1" applyBorder="1"/>
    <xf numFmtId="1" fontId="0" fillId="2" borderId="7" xfId="0" applyNumberFormat="1" applyFill="1" applyBorder="1"/>
    <xf numFmtId="1" fontId="0" fillId="0" borderId="7" xfId="0" applyNumberFormat="1" applyBorder="1"/>
    <xf numFmtId="1" fontId="1" fillId="0" borderId="8" xfId="0" applyNumberFormat="1" applyFont="1" applyBorder="1"/>
    <xf numFmtId="1" fontId="0" fillId="2" borderId="4" xfId="0" applyNumberFormat="1" applyFill="1" applyBorder="1"/>
    <xf numFmtId="1" fontId="1" fillId="2" borderId="5" xfId="0" applyNumberFormat="1" applyFont="1" applyFill="1" applyBorder="1"/>
    <xf numFmtId="1" fontId="9" fillId="0" borderId="11" xfId="0" applyNumberFormat="1" applyFont="1" applyBorder="1"/>
    <xf numFmtId="1" fontId="0" fillId="2" borderId="6" xfId="0" applyNumberFormat="1" applyFill="1" applyBorder="1"/>
    <xf numFmtId="1" fontId="1" fillId="2" borderId="8" xfId="0" applyNumberFormat="1" applyFont="1" applyFill="1" applyBorder="1"/>
    <xf numFmtId="1" fontId="9" fillId="0" borderId="12" xfId="0" applyNumberFormat="1" applyFont="1" applyBorder="1"/>
    <xf numFmtId="42" fontId="1" fillId="0" borderId="17" xfId="0" applyNumberFormat="1" applyFont="1" applyBorder="1"/>
    <xf numFmtId="41" fontId="1" fillId="2" borderId="0" xfId="0" applyNumberFormat="1" applyFont="1" applyFill="1" applyBorder="1"/>
    <xf numFmtId="0" fontId="0" fillId="0" borderId="0" xfId="0" applyBorder="1" applyAlignment="1">
      <alignment horizontal="left" indent="1"/>
    </xf>
    <xf numFmtId="41" fontId="0" fillId="0" borderId="6" xfId="0" applyNumberFormat="1" applyBorder="1"/>
    <xf numFmtId="41" fontId="0" fillId="2" borderId="7" xfId="0" applyNumberFormat="1" applyFill="1" applyBorder="1"/>
    <xf numFmtId="41" fontId="0" fillId="0" borderId="7" xfId="0" applyNumberFormat="1" applyBorder="1"/>
    <xf numFmtId="0" fontId="0" fillId="0" borderId="0" xfId="0" applyAlignment="1">
      <alignment horizontal="right"/>
    </xf>
    <xf numFmtId="0" fontId="0" fillId="3" borderId="18" xfId="0" applyFill="1" applyBorder="1"/>
    <xf numFmtId="0" fontId="6" fillId="0" borderId="1" xfId="0" applyFont="1" applyBorder="1" applyAlignment="1">
      <alignment horizontal="center"/>
    </xf>
    <xf numFmtId="0" fontId="11" fillId="0" borderId="4" xfId="0" applyFont="1" applyBorder="1"/>
    <xf numFmtId="6" fontId="5" fillId="0" borderId="4" xfId="0" applyNumberFormat="1" applyFont="1" applyBorder="1"/>
    <xf numFmtId="6" fontId="5" fillId="0" borderId="6" xfId="0" applyNumberFormat="1" applyFont="1" applyBorder="1"/>
    <xf numFmtId="0" fontId="6" fillId="0" borderId="10" xfId="0" applyFont="1" applyBorder="1" applyAlignment="1">
      <alignment horizontal="center"/>
    </xf>
    <xf numFmtId="0" fontId="11" fillId="0" borderId="11" xfId="0" applyFont="1" applyBorder="1"/>
    <xf numFmtId="0" fontId="0" fillId="2" borderId="0" xfId="0" applyFill="1"/>
    <xf numFmtId="0" fontId="0" fillId="0" borderId="5" xfId="0" applyBorder="1"/>
    <xf numFmtId="0" fontId="0" fillId="2" borderId="4" xfId="0" applyFill="1" applyBorder="1"/>
    <xf numFmtId="0" fontId="10" fillId="0" borderId="11" xfId="0" applyFont="1" applyBorder="1"/>
    <xf numFmtId="0" fontId="1" fillId="0" borderId="4" xfId="0" applyFont="1" applyBorder="1" applyAlignment="1">
      <alignment horizontal="left"/>
    </xf>
    <xf numFmtId="42" fontId="1" fillId="0" borderId="19" xfId="0" applyNumberFormat="1" applyFont="1" applyBorder="1"/>
    <xf numFmtId="0" fontId="4" fillId="0" borderId="6" xfId="0" applyFont="1" applyBorder="1" applyAlignment="1">
      <alignment horizontal="left" indent="1"/>
    </xf>
    <xf numFmtId="0" fontId="5" fillId="0" borderId="8" xfId="0" applyFont="1" applyBorder="1" applyAlignment="1">
      <alignment horizontal="right"/>
    </xf>
    <xf numFmtId="41" fontId="1" fillId="0" borderId="8" xfId="0" applyNumberFormat="1" applyFont="1" applyBorder="1"/>
    <xf numFmtId="41" fontId="0" fillId="2" borderId="6" xfId="0" applyNumberFormat="1" applyFill="1" applyBorder="1"/>
    <xf numFmtId="41" fontId="1" fillId="2" borderId="8" xfId="0" applyNumberFormat="1" applyFont="1" applyFill="1" applyBorder="1"/>
    <xf numFmtId="41" fontId="9" fillId="0" borderId="12" xfId="0" applyNumberFormat="1" applyFont="1" applyBorder="1"/>
    <xf numFmtId="0" fontId="0" fillId="0" borderId="0" xfId="0" applyAlignment="1">
      <alignment wrapText="1"/>
    </xf>
    <xf numFmtId="6" fontId="13" fillId="0" borderId="11" xfId="0" applyNumberFormat="1" applyFont="1" applyBorder="1"/>
    <xf numFmtId="6" fontId="13" fillId="0" borderId="12" xfId="0" applyNumberFormat="1" applyFont="1" applyBorder="1"/>
    <xf numFmtId="0" fontId="0" fillId="0" borderId="0" xfId="0" applyAlignment="1">
      <alignment horizontal="left" wrapText="1"/>
    </xf>
    <xf numFmtId="0" fontId="0" fillId="0" borderId="4" xfId="0" applyBorder="1" applyAlignment="1">
      <alignment horizontal="left"/>
    </xf>
    <xf numFmtId="0" fontId="0" fillId="0" borderId="0" xfId="0" applyBorder="1" applyAlignment="1">
      <alignment horizontal="left"/>
    </xf>
    <xf numFmtId="0" fontId="0" fillId="0" borderId="5" xfId="0" applyBorder="1" applyAlignment="1">
      <alignment horizontal="left"/>
    </xf>
    <xf numFmtId="0" fontId="2" fillId="0" borderId="1" xfId="0" applyFont="1" applyBorder="1" applyAlignment="1">
      <alignment horizontal="left"/>
    </xf>
    <xf numFmtId="0" fontId="2" fillId="0" borderId="2" xfId="0" applyFont="1" applyBorder="1" applyAlignment="1">
      <alignment horizontal="left"/>
    </xf>
    <xf numFmtId="0" fontId="2" fillId="0" borderId="3" xfId="0" applyFont="1" applyBorder="1" applyAlignment="1">
      <alignment horizontal="left"/>
    </xf>
    <xf numFmtId="0" fontId="0" fillId="0" borderId="6" xfId="0" applyBorder="1" applyAlignment="1">
      <alignment horizontal="left"/>
    </xf>
    <xf numFmtId="0" fontId="0" fillId="0" borderId="7" xfId="0" applyBorder="1" applyAlignment="1">
      <alignment horizontal="left"/>
    </xf>
    <xf numFmtId="0" fontId="0" fillId="0" borderId="8" xfId="0" applyBorder="1" applyAlignment="1">
      <alignment horizontal="left"/>
    </xf>
    <xf numFmtId="0" fontId="2" fillId="0" borderId="0" xfId="0" applyFont="1" applyAlignment="1">
      <alignment horizontal="center"/>
    </xf>
    <xf numFmtId="0" fontId="2" fillId="2" borderId="0" xfId="0" applyFont="1" applyFill="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11"/>
  <sheetViews>
    <sheetView tabSelected="1" zoomScale="90" zoomScaleNormal="90" workbookViewId="0">
      <selection activeCell="A8" sqref="A8"/>
    </sheetView>
  </sheetViews>
  <sheetFormatPr defaultRowHeight="15.75" x14ac:dyDescent="0.25"/>
  <cols>
    <col min="1" max="1" width="18.375" customWidth="1"/>
    <col min="2" max="2" width="2.375" style="2" customWidth="1"/>
    <col min="3" max="18" width="15" customWidth="1"/>
  </cols>
  <sheetData>
    <row r="1" spans="1:18" x14ac:dyDescent="0.25">
      <c r="A1" s="1" t="s">
        <v>96</v>
      </c>
    </row>
    <row r="2" spans="1:18" x14ac:dyDescent="0.25">
      <c r="A2" t="s">
        <v>73</v>
      </c>
    </row>
    <row r="3" spans="1:18" x14ac:dyDescent="0.25">
      <c r="A3" t="s">
        <v>16</v>
      </c>
    </row>
    <row r="5" spans="1:18" x14ac:dyDescent="0.25">
      <c r="A5" s="49"/>
      <c r="B5" s="35"/>
      <c r="C5" s="25" t="s">
        <v>66</v>
      </c>
      <c r="D5" s="26" t="s">
        <v>67</v>
      </c>
      <c r="E5" s="27" t="s">
        <v>68</v>
      </c>
      <c r="F5" s="26" t="s">
        <v>69</v>
      </c>
      <c r="G5" s="44" t="s">
        <v>74</v>
      </c>
      <c r="H5" s="45" t="s">
        <v>66</v>
      </c>
      <c r="I5" s="46" t="s">
        <v>67</v>
      </c>
      <c r="J5" s="26" t="s">
        <v>68</v>
      </c>
      <c r="K5" s="46" t="s">
        <v>69</v>
      </c>
      <c r="L5" s="47" t="s">
        <v>70</v>
      </c>
      <c r="M5" s="51" t="s">
        <v>66</v>
      </c>
      <c r="N5" s="26" t="s">
        <v>67</v>
      </c>
      <c r="O5" s="46" t="s">
        <v>68</v>
      </c>
      <c r="P5" s="26" t="s">
        <v>69</v>
      </c>
      <c r="Q5" s="52" t="s">
        <v>71</v>
      </c>
      <c r="R5" s="53" t="s">
        <v>76</v>
      </c>
    </row>
    <row r="6" spans="1:18" x14ac:dyDescent="0.25">
      <c r="A6" s="29"/>
      <c r="B6" s="38"/>
      <c r="C6" s="29"/>
      <c r="D6" s="30"/>
      <c r="E6" s="21"/>
      <c r="F6" s="31"/>
      <c r="G6" s="23"/>
      <c r="H6" s="48"/>
      <c r="I6" s="21"/>
      <c r="J6" s="31"/>
      <c r="K6" s="21"/>
      <c r="L6" s="24"/>
      <c r="M6" s="33"/>
      <c r="N6" s="31"/>
      <c r="O6" s="19"/>
      <c r="P6" s="30"/>
      <c r="Q6" s="101"/>
      <c r="R6" s="98"/>
    </row>
    <row r="7" spans="1:18" x14ac:dyDescent="0.25">
      <c r="A7" s="29" t="s">
        <v>18</v>
      </c>
      <c r="B7" s="38"/>
      <c r="C7" s="69">
        <f>SUM('Yr1'!C12:E12)</f>
        <v>4800</v>
      </c>
      <c r="D7" s="70">
        <f>SUM('Yr1'!F12:H12)</f>
        <v>6400</v>
      </c>
      <c r="E7" s="71">
        <f>SUM('Yr1'!I12:K12)</f>
        <v>2500</v>
      </c>
      <c r="F7" s="70">
        <f>SUM('Yr1'!L12:N12)</f>
        <v>18300</v>
      </c>
      <c r="G7" s="73">
        <f>SUM(C7:F7)</f>
        <v>32000</v>
      </c>
      <c r="H7" s="82">
        <f>Yr2_Yr3!C12</f>
        <v>16700</v>
      </c>
      <c r="I7" s="72">
        <f>Yr2_Yr3!D12</f>
        <v>20700</v>
      </c>
      <c r="J7" s="70">
        <f>Yr2_Yr3!E12</f>
        <v>21100</v>
      </c>
      <c r="K7" s="72">
        <f>Yr2_Yr3!F12</f>
        <v>47800</v>
      </c>
      <c r="L7" s="96">
        <f>SUM(H7:K7)</f>
        <v>106300</v>
      </c>
      <c r="M7" s="69">
        <f>Yr2_Yr3!H12</f>
        <v>20040</v>
      </c>
      <c r="N7" s="70">
        <f>Yr2_Yr3!I12</f>
        <v>24840</v>
      </c>
      <c r="O7" s="71">
        <f>Yr2_Yr3!J12</f>
        <v>25320</v>
      </c>
      <c r="P7" s="70">
        <f>Yr2_Yr3!K12</f>
        <v>57360</v>
      </c>
      <c r="Q7" s="73">
        <f>SUM(M7:P7)</f>
        <v>127560</v>
      </c>
      <c r="R7" s="99">
        <f>G7+L7+Q7</f>
        <v>265860</v>
      </c>
    </row>
    <row r="8" spans="1:18" x14ac:dyDescent="0.25">
      <c r="A8" s="29"/>
      <c r="B8" s="38"/>
      <c r="C8" s="69"/>
      <c r="D8" s="70"/>
      <c r="E8" s="71"/>
      <c r="F8" s="70"/>
      <c r="G8" s="73"/>
      <c r="H8" s="82"/>
      <c r="I8" s="71"/>
      <c r="J8" s="70"/>
      <c r="K8" s="71"/>
      <c r="L8" s="96"/>
      <c r="M8" s="69"/>
      <c r="N8" s="70"/>
      <c r="O8" s="71"/>
      <c r="P8" s="70"/>
      <c r="Q8" s="73"/>
      <c r="R8" s="99"/>
    </row>
    <row r="9" spans="1:18" x14ac:dyDescent="0.25">
      <c r="A9" s="29" t="s">
        <v>19</v>
      </c>
      <c r="B9" s="38"/>
      <c r="C9" s="58">
        <f>SUM('Yr1'!C31:E31)</f>
        <v>4750</v>
      </c>
      <c r="D9" s="54">
        <f>SUM('Yr1'!D31:F31)</f>
        <v>1700</v>
      </c>
      <c r="E9" s="59">
        <f>SUM('Yr1'!E31:G31)</f>
        <v>1300</v>
      </c>
      <c r="F9" s="54">
        <f>SUM('Yr1'!F31:H31)</f>
        <v>2200</v>
      </c>
      <c r="G9" s="60">
        <f>SUM(C9:F9)</f>
        <v>9950</v>
      </c>
      <c r="H9" s="92">
        <f>Yr2_Yr3!C32</f>
        <v>6900</v>
      </c>
      <c r="I9" s="55">
        <f>Yr2_Yr3!D32</f>
        <v>4900</v>
      </c>
      <c r="J9" s="54">
        <f>Yr2_Yr3!E32</f>
        <v>6200</v>
      </c>
      <c r="K9" s="55">
        <f>Yr2_Yr3!F32</f>
        <v>5800</v>
      </c>
      <c r="L9" s="132">
        <f>SUM(H9:K9)</f>
        <v>23800</v>
      </c>
      <c r="M9" s="58">
        <f>Yr2_Yr3!H32</f>
        <v>7100</v>
      </c>
      <c r="N9" s="54">
        <f>Yr2_Yr3!I32</f>
        <v>5200</v>
      </c>
      <c r="O9" s="59">
        <f>Yr2_Yr3!J32</f>
        <v>6700</v>
      </c>
      <c r="P9" s="54">
        <f>Yr2_Yr3!K32</f>
        <v>6300</v>
      </c>
      <c r="Q9" s="60">
        <f>SUM(M9:P9)</f>
        <v>25300</v>
      </c>
      <c r="R9" s="113">
        <f>G9+L9+Q9</f>
        <v>59050</v>
      </c>
    </row>
    <row r="10" spans="1:18" ht="16.5" thickBot="1" x14ac:dyDescent="0.3">
      <c r="A10" s="29"/>
      <c r="B10" s="38"/>
      <c r="C10" s="83"/>
      <c r="D10" s="84"/>
      <c r="E10" s="85"/>
      <c r="F10" s="84"/>
      <c r="G10" s="86"/>
      <c r="H10" s="87"/>
      <c r="I10" s="85"/>
      <c r="J10" s="84"/>
      <c r="K10" s="85"/>
      <c r="L10" s="88"/>
      <c r="M10" s="83"/>
      <c r="N10" s="84"/>
      <c r="O10" s="89"/>
      <c r="P10" s="84"/>
      <c r="Q10" s="86"/>
      <c r="R10" s="100"/>
    </row>
    <row r="11" spans="1:18" ht="16.5" thickTop="1" x14ac:dyDescent="0.25">
      <c r="A11" s="50" t="s">
        <v>17</v>
      </c>
      <c r="B11" s="43"/>
      <c r="C11" s="77">
        <f t="shared" ref="C11:R11" si="0">C7-C9</f>
        <v>50</v>
      </c>
      <c r="D11" s="78">
        <f t="shared" si="0"/>
        <v>4700</v>
      </c>
      <c r="E11" s="79">
        <f t="shared" si="0"/>
        <v>1200</v>
      </c>
      <c r="F11" s="78">
        <f t="shared" si="0"/>
        <v>16100</v>
      </c>
      <c r="G11" s="80">
        <f t="shared" si="0"/>
        <v>22050</v>
      </c>
      <c r="H11" s="90">
        <f t="shared" si="0"/>
        <v>9800</v>
      </c>
      <c r="I11" s="79">
        <f t="shared" si="0"/>
        <v>15800</v>
      </c>
      <c r="J11" s="78">
        <f t="shared" si="0"/>
        <v>14900</v>
      </c>
      <c r="K11" s="79">
        <f t="shared" si="0"/>
        <v>42000</v>
      </c>
      <c r="L11" s="91">
        <f t="shared" si="0"/>
        <v>82500</v>
      </c>
      <c r="M11" s="77">
        <f t="shared" si="0"/>
        <v>12940</v>
      </c>
      <c r="N11" s="78">
        <f t="shared" si="0"/>
        <v>19640</v>
      </c>
      <c r="O11" s="79">
        <f t="shared" si="0"/>
        <v>18620</v>
      </c>
      <c r="P11" s="78">
        <f t="shared" si="0"/>
        <v>51060</v>
      </c>
      <c r="Q11" s="80">
        <f t="shared" ref="Q11" si="1">Q7-Q9</f>
        <v>102260</v>
      </c>
      <c r="R11" s="112">
        <f t="shared" si="0"/>
        <v>206810</v>
      </c>
    </row>
  </sheetData>
  <sheetProtection algorithmName="SHA-512" hashValue="YmGr10oN46jJxLJqk6ndVRifA948D2N9o7kBEKel2MWQ5mWJsCk64d7jzZE8wBZJ/1kde3HxRjtId2KlDalB4Q==" saltValue="+Kw5ZRENUQ8DDvLiY5ZPcw==" spinCount="100000" sheet="1" objects="1" scenarios="1"/>
  <printOptions gridLines="1"/>
  <pageMargins left="0.45" right="0.45" top="0.75" bottom="0.5" header="0.3" footer="0.3"/>
  <pageSetup scale="120" fitToWidth="3" orientation="landscape" r:id="rId1"/>
  <headerFooter scaleWithDoc="0">
    <oddHeader>&amp;CSERVICE-BASED EXAMPLE</oddHeader>
    <oddFooter>&amp;R&amp;G</oddFooter>
  </headerFooter>
  <colBreaks count="2" manualBreakCount="2">
    <brk id="7" max="10" man="1"/>
    <brk id="12" max="10" man="1"/>
  </col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13"/>
  <sheetViews>
    <sheetView zoomScaleNormal="100" workbookViewId="0">
      <selection activeCell="N13" sqref="N13"/>
    </sheetView>
  </sheetViews>
  <sheetFormatPr defaultRowHeight="15.75" x14ac:dyDescent="0.25"/>
  <cols>
    <col min="1" max="1" width="26.875" customWidth="1"/>
    <col min="2" max="2" width="11.625" customWidth="1"/>
    <col min="3" max="15" width="11.75" customWidth="1"/>
    <col min="23" max="23" width="9" hidden="1" customWidth="1"/>
  </cols>
  <sheetData>
    <row r="1" spans="1:23" x14ac:dyDescent="0.25">
      <c r="A1" s="1" t="str">
        <f>IF(EBIT!A1="","",EBIT!A1)</f>
        <v>Fab 4 Quartet</v>
      </c>
      <c r="B1" s="2"/>
      <c r="C1" s="137" t="s">
        <v>80</v>
      </c>
      <c r="D1" s="138">
        <v>7</v>
      </c>
      <c r="W1">
        <v>1</v>
      </c>
    </row>
    <row r="2" spans="1:23" x14ac:dyDescent="0.25">
      <c r="A2" t="s">
        <v>62</v>
      </c>
      <c r="B2" s="2"/>
      <c r="W2">
        <v>2</v>
      </c>
    </row>
    <row r="3" spans="1:23" x14ac:dyDescent="0.25">
      <c r="A3" t="s">
        <v>83</v>
      </c>
      <c r="B3" s="2"/>
      <c r="W3">
        <v>3</v>
      </c>
    </row>
    <row r="4" spans="1:23" hidden="1" x14ac:dyDescent="0.25">
      <c r="B4" s="2"/>
      <c r="C4">
        <f>IF(D1=0,"",D1)</f>
        <v>7</v>
      </c>
      <c r="D4">
        <f>IF(C4="","",IF(C4=12,1,C4+1))</f>
        <v>8</v>
      </c>
      <c r="E4">
        <f t="shared" ref="E4:N4" si="0">IF(D4="","",IF(D4=12,1,D4+1))</f>
        <v>9</v>
      </c>
      <c r="F4">
        <f t="shared" si="0"/>
        <v>10</v>
      </c>
      <c r="G4">
        <f t="shared" si="0"/>
        <v>11</v>
      </c>
      <c r="H4">
        <f t="shared" si="0"/>
        <v>12</v>
      </c>
      <c r="I4">
        <f t="shared" si="0"/>
        <v>1</v>
      </c>
      <c r="J4">
        <f t="shared" si="0"/>
        <v>2</v>
      </c>
      <c r="K4">
        <f t="shared" si="0"/>
        <v>3</v>
      </c>
      <c r="L4">
        <f t="shared" si="0"/>
        <v>4</v>
      </c>
      <c r="M4">
        <f t="shared" si="0"/>
        <v>5</v>
      </c>
      <c r="N4">
        <f t="shared" si="0"/>
        <v>6</v>
      </c>
      <c r="W4">
        <v>4</v>
      </c>
    </row>
    <row r="5" spans="1:23" x14ac:dyDescent="0.25">
      <c r="B5" s="2"/>
      <c r="C5" s="17" t="str">
        <f>IF(C4="","",IF(C4=1,"January",IF(C4=2,"February",IF(C4=3,"March",IF(C4=4,"April",IF(C4=5,"May",IF(C4=6,"June",IF(C4=7,"July",IF(C4=8,"August",IF(C4=9,"September",IF(C4=10,"October",IF(C4=11,"November",IF(C4=12,"December",)))))))))))))</f>
        <v>July</v>
      </c>
      <c r="D5" s="17" t="str">
        <f t="shared" ref="D5:N5" si="1">IF(D4="","",IF(D4=1,"January",IF(D4=2,"February",IF(D4=3,"March",IF(D4=4,"April",IF(D4=5,"May",IF(D4=6,"June",IF(D4=7,"July",IF(D4=8,"August",IF(D4=9,"September",IF(D4=10,"October",IF(D4=11,"November",IF(D4=12,"December",)))))))))))))</f>
        <v>August</v>
      </c>
      <c r="E5" s="17" t="str">
        <f t="shared" si="1"/>
        <v>September</v>
      </c>
      <c r="F5" s="17" t="str">
        <f t="shared" si="1"/>
        <v>October</v>
      </c>
      <c r="G5" s="17" t="str">
        <f t="shared" si="1"/>
        <v>November</v>
      </c>
      <c r="H5" s="17" t="str">
        <f t="shared" si="1"/>
        <v>December</v>
      </c>
      <c r="I5" s="17" t="str">
        <f t="shared" si="1"/>
        <v>January</v>
      </c>
      <c r="J5" s="17" t="str">
        <f t="shared" si="1"/>
        <v>February</v>
      </c>
      <c r="K5" s="17" t="str">
        <f t="shared" si="1"/>
        <v>March</v>
      </c>
      <c r="L5" s="17" t="str">
        <f t="shared" si="1"/>
        <v>April</v>
      </c>
      <c r="M5" s="17" t="str">
        <f t="shared" si="1"/>
        <v>May</v>
      </c>
      <c r="N5" s="17" t="str">
        <f t="shared" si="1"/>
        <v>June</v>
      </c>
      <c r="W5">
        <v>5</v>
      </c>
    </row>
    <row r="6" spans="1:23" s="17" customFormat="1" x14ac:dyDescent="0.25">
      <c r="A6" s="34"/>
      <c r="B6" s="143"/>
      <c r="C6" s="27" t="s">
        <v>0</v>
      </c>
      <c r="D6" s="26" t="s">
        <v>1</v>
      </c>
      <c r="E6" s="27" t="s">
        <v>2</v>
      </c>
      <c r="F6" s="26" t="s">
        <v>3</v>
      </c>
      <c r="G6" s="27" t="s">
        <v>4</v>
      </c>
      <c r="H6" s="26" t="s">
        <v>5</v>
      </c>
      <c r="I6" s="27" t="s">
        <v>6</v>
      </c>
      <c r="J6" s="26" t="s">
        <v>7</v>
      </c>
      <c r="K6" s="27" t="s">
        <v>8</v>
      </c>
      <c r="L6" s="26" t="s">
        <v>9</v>
      </c>
      <c r="M6" s="27" t="s">
        <v>10</v>
      </c>
      <c r="N6" s="26" t="s">
        <v>11</v>
      </c>
      <c r="O6" s="28" t="s">
        <v>64</v>
      </c>
      <c r="W6">
        <v>6</v>
      </c>
    </row>
    <row r="7" spans="1:23" x14ac:dyDescent="0.25">
      <c r="A7" s="37" t="s">
        <v>94</v>
      </c>
      <c r="B7" s="144" t="s">
        <v>79</v>
      </c>
      <c r="C7" s="19"/>
      <c r="D7" s="30"/>
      <c r="E7" s="20"/>
      <c r="F7" s="31"/>
      <c r="G7" s="20"/>
      <c r="H7" s="31"/>
      <c r="I7" s="20"/>
      <c r="J7" s="31"/>
      <c r="K7" s="20"/>
      <c r="L7" s="31"/>
      <c r="M7" s="20"/>
      <c r="N7" s="31"/>
      <c r="O7" s="32"/>
      <c r="P7" s="18"/>
      <c r="Q7" s="18"/>
      <c r="W7">
        <v>7</v>
      </c>
    </row>
    <row r="8" spans="1:23" x14ac:dyDescent="0.25">
      <c r="A8" s="39" t="s">
        <v>84</v>
      </c>
      <c r="B8" s="158">
        <v>900</v>
      </c>
      <c r="C8" s="117">
        <v>1</v>
      </c>
      <c r="D8" s="116">
        <v>1</v>
      </c>
      <c r="E8" s="117">
        <v>2</v>
      </c>
      <c r="F8" s="116">
        <v>4</v>
      </c>
      <c r="G8" s="117">
        <v>1</v>
      </c>
      <c r="H8" s="116">
        <v>1</v>
      </c>
      <c r="I8" s="117"/>
      <c r="J8" s="116"/>
      <c r="K8" s="117">
        <v>1</v>
      </c>
      <c r="L8" s="116">
        <v>3</v>
      </c>
      <c r="M8" s="117">
        <v>7</v>
      </c>
      <c r="N8" s="116">
        <v>7</v>
      </c>
      <c r="O8" s="118">
        <f>IF(SUM(C8:N8)=0,"",SUM(C8:N8))</f>
        <v>28</v>
      </c>
      <c r="W8">
        <v>8</v>
      </c>
    </row>
    <row r="9" spans="1:23" x14ac:dyDescent="0.25">
      <c r="A9" s="39" t="s">
        <v>85</v>
      </c>
      <c r="B9" s="158">
        <v>200</v>
      </c>
      <c r="C9" s="117">
        <v>2</v>
      </c>
      <c r="D9" s="116">
        <v>2</v>
      </c>
      <c r="E9" s="117">
        <v>2</v>
      </c>
      <c r="F9" s="116">
        <v>1</v>
      </c>
      <c r="G9" s="117"/>
      <c r="H9" s="116"/>
      <c r="I9" s="117"/>
      <c r="J9" s="116"/>
      <c r="K9" s="117"/>
      <c r="L9" s="116"/>
      <c r="M9" s="117">
        <v>1</v>
      </c>
      <c r="N9" s="116">
        <v>4</v>
      </c>
      <c r="O9" s="118">
        <f t="shared" ref="O9:O12" si="2">IF(SUM(C9:N9)=0,"",SUM(C9:N9))</f>
        <v>12</v>
      </c>
      <c r="W9">
        <v>9</v>
      </c>
    </row>
    <row r="10" spans="1:23" x14ac:dyDescent="0.25">
      <c r="A10" s="39" t="s">
        <v>86</v>
      </c>
      <c r="B10" s="158">
        <v>400</v>
      </c>
      <c r="C10" s="117"/>
      <c r="D10" s="116">
        <v>2</v>
      </c>
      <c r="E10" s="117">
        <v>2</v>
      </c>
      <c r="F10" s="116">
        <v>5</v>
      </c>
      <c r="G10" s="117">
        <v>6</v>
      </c>
      <c r="H10" s="116">
        <v>6</v>
      </c>
      <c r="I10" s="117">
        <v>5</v>
      </c>
      <c r="J10" s="116">
        <v>5</v>
      </c>
      <c r="K10" s="117">
        <v>6</v>
      </c>
      <c r="L10" s="116">
        <v>6</v>
      </c>
      <c r="M10" s="117">
        <v>4</v>
      </c>
      <c r="N10" s="116">
        <v>7</v>
      </c>
      <c r="O10" s="118">
        <f t="shared" si="2"/>
        <v>54</v>
      </c>
      <c r="W10">
        <v>10</v>
      </c>
    </row>
    <row r="11" spans="1:23" x14ac:dyDescent="0.25">
      <c r="A11" s="39" t="s">
        <v>87</v>
      </c>
      <c r="B11" s="158">
        <v>600</v>
      </c>
      <c r="C11" s="117"/>
      <c r="D11" s="116"/>
      <c r="E11" s="117">
        <v>1</v>
      </c>
      <c r="F11" s="116">
        <v>2</v>
      </c>
      <c r="G11" s="117">
        <v>3</v>
      </c>
      <c r="H11" s="116">
        <v>3</v>
      </c>
      <c r="I11" s="117">
        <v>2</v>
      </c>
      <c r="J11" s="116">
        <v>2</v>
      </c>
      <c r="K11" s="117">
        <v>3</v>
      </c>
      <c r="L11" s="116">
        <v>3</v>
      </c>
      <c r="M11" s="117">
        <v>3</v>
      </c>
      <c r="N11" s="116">
        <v>4</v>
      </c>
      <c r="O11" s="118">
        <f t="shared" si="2"/>
        <v>26</v>
      </c>
      <c r="W11">
        <v>11</v>
      </c>
    </row>
    <row r="12" spans="1:23" x14ac:dyDescent="0.25">
      <c r="A12" s="120" t="s">
        <v>88</v>
      </c>
      <c r="B12" s="159">
        <v>1000</v>
      </c>
      <c r="C12" s="123"/>
      <c r="D12" s="122"/>
      <c r="E12" s="123"/>
      <c r="F12" s="122"/>
      <c r="G12" s="123">
        <v>1</v>
      </c>
      <c r="H12" s="122">
        <v>1</v>
      </c>
      <c r="I12" s="123">
        <v>1</v>
      </c>
      <c r="J12" s="122">
        <v>1</v>
      </c>
      <c r="K12" s="123">
        <v>2</v>
      </c>
      <c r="L12" s="122">
        <v>2</v>
      </c>
      <c r="M12" s="123">
        <v>2</v>
      </c>
      <c r="N12" s="122">
        <v>1</v>
      </c>
      <c r="O12" s="124">
        <f t="shared" si="2"/>
        <v>11</v>
      </c>
      <c r="W12">
        <v>12</v>
      </c>
    </row>
    <row r="13" spans="1:23" x14ac:dyDescent="0.25">
      <c r="O13" s="6">
        <f>IF(SUM(O8:O12)=0,"",SUM(O8:O12))</f>
        <v>131</v>
      </c>
    </row>
  </sheetData>
  <sheetProtection algorithmName="SHA-512" hashValue="d765F3L/tOuktlP8edwZ65OhBQZleBGkgN/yB7mHpslaiKZuA9eXTUP2s7aAwHiwV057MimPLANo4iLasF533Q==" saltValue="SUMvGVR20YHzSLqGZBuGog==" spinCount="100000" sheet="1" objects="1" scenarios="1"/>
  <phoneticPr fontId="12" type="noConversion"/>
  <dataValidations count="1">
    <dataValidation type="list" allowBlank="1" showInputMessage="1" showErrorMessage="1" sqref="D1" xr:uid="{18F47124-04D1-4A36-84F7-E6224B605E91}">
      <formula1>$W$1:$W$12</formula1>
    </dataValidation>
  </dataValidations>
  <printOptions gridLines="1"/>
  <pageMargins left="0.45" right="0.45" top="0.75" bottom="0.5" header="0.3" footer="0.3"/>
  <pageSetup fitToWidth="2" orientation="landscape" r:id="rId1"/>
  <headerFooter scaleWithDoc="0">
    <oddHeader>&amp;CSERVICE-BASED EXAMPLE</oddHeader>
    <oddFooter>&amp;R&amp;G</oddFooter>
  </headerFooter>
  <colBreaks count="1" manualBreakCount="1">
    <brk id="8" max="1048575" man="1"/>
  </colBreaks>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Q35"/>
  <sheetViews>
    <sheetView zoomScaleNormal="100" zoomScaleSheetLayoutView="70" workbookViewId="0"/>
  </sheetViews>
  <sheetFormatPr defaultRowHeight="15.75" x14ac:dyDescent="0.25"/>
  <cols>
    <col min="1" max="1" width="26.5" customWidth="1"/>
    <col min="2" max="2" width="5.5" style="2" bestFit="1" customWidth="1"/>
    <col min="3" max="15" width="10.625" customWidth="1"/>
  </cols>
  <sheetData>
    <row r="1" spans="1:17" x14ac:dyDescent="0.25">
      <c r="A1" s="1" t="str">
        <f>IF(EBIT!A1="","",EBIT!A1)</f>
        <v>Fab 4 Quartet</v>
      </c>
    </row>
    <row r="2" spans="1:17" x14ac:dyDescent="0.25">
      <c r="A2" t="s">
        <v>62</v>
      </c>
    </row>
    <row r="3" spans="1:17" x14ac:dyDescent="0.25">
      <c r="A3" t="s">
        <v>63</v>
      </c>
    </row>
    <row r="4" spans="1:17" x14ac:dyDescent="0.25">
      <c r="C4" s="17" t="str">
        <f>Yr1_Performances!C5</f>
        <v>July</v>
      </c>
      <c r="D4" s="17" t="str">
        <f>Yr1_Performances!D5</f>
        <v>August</v>
      </c>
      <c r="E4" s="17" t="str">
        <f>Yr1_Performances!E5</f>
        <v>September</v>
      </c>
      <c r="F4" s="17" t="str">
        <f>Yr1_Performances!F5</f>
        <v>October</v>
      </c>
      <c r="G4" s="17" t="str">
        <f>Yr1_Performances!G5</f>
        <v>November</v>
      </c>
      <c r="H4" s="17" t="str">
        <f>Yr1_Performances!H5</f>
        <v>December</v>
      </c>
      <c r="I4" s="17" t="str">
        <f>Yr1_Performances!I5</f>
        <v>January</v>
      </c>
      <c r="J4" s="17" t="str">
        <f>Yr1_Performances!J5</f>
        <v>February</v>
      </c>
      <c r="K4" s="17" t="str">
        <f>Yr1_Performances!K5</f>
        <v>March</v>
      </c>
      <c r="L4" s="17" t="str">
        <f>Yr1_Performances!L5</f>
        <v>April</v>
      </c>
      <c r="M4" s="17" t="str">
        <f>Yr1_Performances!M5</f>
        <v>May</v>
      </c>
      <c r="N4" s="17" t="str">
        <f>Yr1_Performances!N5</f>
        <v>June</v>
      </c>
    </row>
    <row r="5" spans="1:17" s="17" customFormat="1" x14ac:dyDescent="0.25">
      <c r="A5" s="34"/>
      <c r="B5" s="35"/>
      <c r="C5" s="25" t="s">
        <v>0</v>
      </c>
      <c r="D5" s="26" t="s">
        <v>1</v>
      </c>
      <c r="E5" s="27" t="s">
        <v>2</v>
      </c>
      <c r="F5" s="26" t="s">
        <v>3</v>
      </c>
      <c r="G5" s="27" t="s">
        <v>4</v>
      </c>
      <c r="H5" s="26" t="s">
        <v>5</v>
      </c>
      <c r="I5" s="27" t="s">
        <v>6</v>
      </c>
      <c r="J5" s="26" t="s">
        <v>7</v>
      </c>
      <c r="K5" s="27" t="s">
        <v>8</v>
      </c>
      <c r="L5" s="26" t="s">
        <v>9</v>
      </c>
      <c r="M5" s="27" t="s">
        <v>10</v>
      </c>
      <c r="N5" s="26" t="s">
        <v>11</v>
      </c>
      <c r="O5" s="28" t="s">
        <v>64</v>
      </c>
    </row>
    <row r="6" spans="1:17" x14ac:dyDescent="0.25">
      <c r="A6" s="37" t="s">
        <v>81</v>
      </c>
      <c r="B6" s="38"/>
      <c r="C6" s="29"/>
      <c r="D6" s="30"/>
      <c r="E6" s="20"/>
      <c r="F6" s="31"/>
      <c r="G6" s="20"/>
      <c r="H6" s="31"/>
      <c r="I6" s="20"/>
      <c r="J6" s="31"/>
      <c r="K6" s="20"/>
      <c r="L6" s="31"/>
      <c r="M6" s="20"/>
      <c r="N6" s="31"/>
      <c r="O6" s="32"/>
      <c r="P6" s="18"/>
      <c r="Q6" s="18"/>
    </row>
    <row r="7" spans="1:17" x14ac:dyDescent="0.25">
      <c r="A7" s="39" t="s">
        <v>84</v>
      </c>
      <c r="B7" s="119">
        <f>Yr1_Performances!B8</f>
        <v>900</v>
      </c>
      <c r="C7" s="58">
        <f>$B7*Yr1_Performances!C8</f>
        <v>900</v>
      </c>
      <c r="D7" s="54">
        <f>$B7*Yr1_Performances!D8</f>
        <v>900</v>
      </c>
      <c r="E7" s="59">
        <f>$B7*Yr1_Performances!E8</f>
        <v>1800</v>
      </c>
      <c r="F7" s="54">
        <f>$B7*Yr1_Performances!F8</f>
        <v>3600</v>
      </c>
      <c r="G7" s="59">
        <f>$B7*Yr1_Performances!G8</f>
        <v>900</v>
      </c>
      <c r="H7" s="54">
        <f>$B7*Yr1_Performances!H8</f>
        <v>900</v>
      </c>
      <c r="I7" s="59">
        <f>$B7*Yr1_Performances!I8</f>
        <v>0</v>
      </c>
      <c r="J7" s="54">
        <f>$B7*Yr1_Performances!J8</f>
        <v>0</v>
      </c>
      <c r="K7" s="59">
        <f>$B7*Yr1_Performances!K8</f>
        <v>900</v>
      </c>
      <c r="L7" s="54">
        <f>$B7*Yr1_Performances!L8</f>
        <v>2700</v>
      </c>
      <c r="M7" s="59">
        <f>$B7*Yr1_Performances!M8</f>
        <v>6300</v>
      </c>
      <c r="N7" s="54">
        <f>$B7*Yr1_Performances!N8</f>
        <v>6300</v>
      </c>
      <c r="O7" s="73">
        <f>SUM(C7:N7)</f>
        <v>25200</v>
      </c>
    </row>
    <row r="8" spans="1:17" x14ac:dyDescent="0.25">
      <c r="A8" s="39" t="s">
        <v>85</v>
      </c>
      <c r="B8" s="119">
        <f>Yr1_Performances!B9</f>
        <v>200</v>
      </c>
      <c r="C8" s="58">
        <f>$B8*Yr1_Performances!C9</f>
        <v>400</v>
      </c>
      <c r="D8" s="54">
        <f>$B8*Yr1_Performances!D9</f>
        <v>400</v>
      </c>
      <c r="E8" s="59">
        <f>$B8*Yr1_Performances!E9</f>
        <v>400</v>
      </c>
      <c r="F8" s="54">
        <f>$B8*Yr1_Performances!F9</f>
        <v>200</v>
      </c>
      <c r="G8" s="59">
        <f>$B8*Yr1_Performances!G9</f>
        <v>0</v>
      </c>
      <c r="H8" s="54">
        <f>$B8*Yr1_Performances!H9</f>
        <v>0</v>
      </c>
      <c r="I8" s="59">
        <f>$B8*Yr1_Performances!I9</f>
        <v>0</v>
      </c>
      <c r="J8" s="54">
        <f>$B8*Yr1_Performances!J9</f>
        <v>0</v>
      </c>
      <c r="K8" s="59">
        <f>$B8*Yr1_Performances!K9</f>
        <v>0</v>
      </c>
      <c r="L8" s="54">
        <f>$B8*Yr1_Performances!L9</f>
        <v>0</v>
      </c>
      <c r="M8" s="59">
        <f>$B8*Yr1_Performances!M9</f>
        <v>200</v>
      </c>
      <c r="N8" s="54">
        <f>$B8*Yr1_Performances!N9</f>
        <v>800</v>
      </c>
      <c r="O8" s="73">
        <f t="shared" ref="O8:O11" si="0">SUM(C8:N8)</f>
        <v>2400</v>
      </c>
    </row>
    <row r="9" spans="1:17" x14ac:dyDescent="0.25">
      <c r="A9" s="39" t="s">
        <v>86</v>
      </c>
      <c r="B9" s="119">
        <f>Yr1_Performances!B10</f>
        <v>400</v>
      </c>
      <c r="C9" s="58">
        <f>$B9*Yr1_Performances!C12</f>
        <v>0</v>
      </c>
      <c r="D9" s="54">
        <f>$B9*Yr1_Performances!D12</f>
        <v>0</v>
      </c>
      <c r="E9" s="59">
        <f>$B9*Yr1_Performances!E12</f>
        <v>0</v>
      </c>
      <c r="F9" s="54">
        <f>$B9*Yr1_Performances!F12</f>
        <v>0</v>
      </c>
      <c r="G9" s="59">
        <f>$B9*Yr1_Performances!G12</f>
        <v>400</v>
      </c>
      <c r="H9" s="54">
        <f>$B9*Yr1_Performances!H12</f>
        <v>400</v>
      </c>
      <c r="I9" s="59">
        <f>$B9*Yr1_Performances!I12</f>
        <v>400</v>
      </c>
      <c r="J9" s="54">
        <f>$B9*Yr1_Performances!J12</f>
        <v>400</v>
      </c>
      <c r="K9" s="59">
        <f>$B9*Yr1_Performances!K12</f>
        <v>800</v>
      </c>
      <c r="L9" s="54">
        <f>$B9*Yr1_Performances!L12</f>
        <v>800</v>
      </c>
      <c r="M9" s="59">
        <f>$B9*Yr1_Performances!M12</f>
        <v>800</v>
      </c>
      <c r="N9" s="54">
        <f>$B9*Yr1_Performances!N12</f>
        <v>400</v>
      </c>
      <c r="O9" s="73">
        <f t="shared" si="0"/>
        <v>4400</v>
      </c>
    </row>
    <row r="10" spans="1:17" x14ac:dyDescent="0.25">
      <c r="A10" s="39" t="s">
        <v>87</v>
      </c>
      <c r="B10" s="119">
        <f>Yr1_Performances!B11</f>
        <v>600</v>
      </c>
      <c r="C10" s="58">
        <f>$B10*Yr1_Performances!C13</f>
        <v>0</v>
      </c>
      <c r="D10" s="54">
        <f>$B10*Yr1_Performances!D13</f>
        <v>0</v>
      </c>
      <c r="E10" s="59">
        <f>$B10*Yr1_Performances!E13</f>
        <v>0</v>
      </c>
      <c r="F10" s="54">
        <f>$B10*Yr1_Performances!F13</f>
        <v>0</v>
      </c>
      <c r="G10" s="59">
        <f>$B10*Yr1_Performances!G13</f>
        <v>0</v>
      </c>
      <c r="H10" s="54">
        <f>$B10*Yr1_Performances!H13</f>
        <v>0</v>
      </c>
      <c r="I10" s="59">
        <f>$B10*Yr1_Performances!I13</f>
        <v>0</v>
      </c>
      <c r="J10" s="54">
        <f>$B10*Yr1_Performances!J13</f>
        <v>0</v>
      </c>
      <c r="K10" s="59">
        <f>$B10*Yr1_Performances!K13</f>
        <v>0</v>
      </c>
      <c r="L10" s="54">
        <f>$B10*Yr1_Performances!L13</f>
        <v>0</v>
      </c>
      <c r="M10" s="59">
        <f>$B10*Yr1_Performances!M13</f>
        <v>0</v>
      </c>
      <c r="N10" s="54">
        <f>$B10*Yr1_Performances!N13</f>
        <v>0</v>
      </c>
      <c r="O10" s="73">
        <f t="shared" si="0"/>
        <v>0</v>
      </c>
    </row>
    <row r="11" spans="1:17" x14ac:dyDescent="0.25">
      <c r="A11" s="133" t="s">
        <v>88</v>
      </c>
      <c r="B11" s="119">
        <f>Yr1_Performances!B12</f>
        <v>1000</v>
      </c>
      <c r="C11" s="134">
        <f>$B11*Yr1_Performances!C14</f>
        <v>0</v>
      </c>
      <c r="D11" s="135">
        <f>$B11*Yr1_Performances!D14</f>
        <v>0</v>
      </c>
      <c r="E11" s="136">
        <f>$B11*Yr1_Performances!E14</f>
        <v>0</v>
      </c>
      <c r="F11" s="135">
        <f>$B11*Yr1_Performances!F14</f>
        <v>0</v>
      </c>
      <c r="G11" s="136">
        <f>$B11*Yr1_Performances!G14</f>
        <v>0</v>
      </c>
      <c r="H11" s="135">
        <f>$B11*Yr1_Performances!H14</f>
        <v>0</v>
      </c>
      <c r="I11" s="136">
        <f>$B11*Yr1_Performances!I14</f>
        <v>0</v>
      </c>
      <c r="J11" s="135">
        <f>$B11*Yr1_Performances!J14</f>
        <v>0</v>
      </c>
      <c r="K11" s="136">
        <f>$B11*Yr1_Performances!K14</f>
        <v>0</v>
      </c>
      <c r="L11" s="135">
        <f>$B11*Yr1_Performances!L14</f>
        <v>0</v>
      </c>
      <c r="M11" s="136">
        <f>$B11*Yr1_Performances!M14</f>
        <v>0</v>
      </c>
      <c r="N11" s="135">
        <f>$B11*Yr1_Performances!N14</f>
        <v>0</v>
      </c>
      <c r="O11" s="80">
        <f t="shared" si="0"/>
        <v>0</v>
      </c>
    </row>
    <row r="12" spans="1:17" x14ac:dyDescent="0.25">
      <c r="A12" s="40" t="s">
        <v>82</v>
      </c>
      <c r="B12" s="38"/>
      <c r="C12" s="74">
        <f t="shared" ref="C12:O12" si="1">SUM(C7:C11)</f>
        <v>1300</v>
      </c>
      <c r="D12" s="75">
        <f t="shared" si="1"/>
        <v>1300</v>
      </c>
      <c r="E12" s="76">
        <f t="shared" si="1"/>
        <v>2200</v>
      </c>
      <c r="F12" s="75">
        <f t="shared" si="1"/>
        <v>3800</v>
      </c>
      <c r="G12" s="76">
        <f t="shared" si="1"/>
        <v>1300</v>
      </c>
      <c r="H12" s="75">
        <f t="shared" si="1"/>
        <v>1300</v>
      </c>
      <c r="I12" s="76">
        <f t="shared" si="1"/>
        <v>400</v>
      </c>
      <c r="J12" s="75">
        <f t="shared" si="1"/>
        <v>400</v>
      </c>
      <c r="K12" s="76">
        <f t="shared" si="1"/>
        <v>1700</v>
      </c>
      <c r="L12" s="75">
        <f t="shared" si="1"/>
        <v>3500</v>
      </c>
      <c r="M12" s="76">
        <f t="shared" si="1"/>
        <v>7300</v>
      </c>
      <c r="N12" s="75">
        <f t="shared" si="1"/>
        <v>7500</v>
      </c>
      <c r="O12" s="73">
        <f t="shared" si="1"/>
        <v>32000</v>
      </c>
    </row>
    <row r="13" spans="1:17" x14ac:dyDescent="0.25">
      <c r="A13" s="29"/>
      <c r="B13" s="38"/>
      <c r="C13" s="58"/>
      <c r="D13" s="54"/>
      <c r="E13" s="59"/>
      <c r="F13" s="54"/>
      <c r="G13" s="59"/>
      <c r="H13" s="54"/>
      <c r="I13" s="59"/>
      <c r="J13" s="54"/>
      <c r="K13" s="59"/>
      <c r="L13" s="54"/>
      <c r="M13" s="59"/>
      <c r="N13" s="54"/>
      <c r="O13" s="63"/>
    </row>
    <row r="14" spans="1:17" x14ac:dyDescent="0.25">
      <c r="A14" s="37" t="s">
        <v>59</v>
      </c>
      <c r="B14" s="38"/>
      <c r="C14" s="58"/>
      <c r="D14" s="54"/>
      <c r="E14" s="55"/>
      <c r="F14" s="54"/>
      <c r="G14" s="55"/>
      <c r="H14" s="54"/>
      <c r="I14" s="55"/>
      <c r="J14" s="54"/>
      <c r="K14" s="55"/>
      <c r="L14" s="54"/>
      <c r="M14" s="55"/>
      <c r="N14" s="54"/>
      <c r="O14" s="64"/>
      <c r="P14" s="18"/>
      <c r="Q14" s="18"/>
    </row>
    <row r="15" spans="1:17" x14ac:dyDescent="0.25">
      <c r="A15" s="39" t="s">
        <v>20</v>
      </c>
      <c r="B15" s="38"/>
      <c r="C15" s="58">
        <v>1200</v>
      </c>
      <c r="D15" s="54"/>
      <c r="E15" s="59"/>
      <c r="F15" s="54"/>
      <c r="G15" s="59"/>
      <c r="H15" s="54"/>
      <c r="I15" s="59"/>
      <c r="J15" s="54"/>
      <c r="K15" s="59"/>
      <c r="L15" s="54"/>
      <c r="M15" s="59"/>
      <c r="N15" s="54"/>
      <c r="O15" s="73">
        <f>SUM(C15:N15)</f>
        <v>1200</v>
      </c>
    </row>
    <row r="16" spans="1:17" x14ac:dyDescent="0.25">
      <c r="A16" s="39" t="s">
        <v>21</v>
      </c>
      <c r="B16" s="38"/>
      <c r="C16" s="58">
        <v>100</v>
      </c>
      <c r="D16" s="54"/>
      <c r="E16" s="55"/>
      <c r="F16" s="54"/>
      <c r="G16" s="55"/>
      <c r="H16" s="54"/>
      <c r="I16" s="55"/>
      <c r="J16" s="54"/>
      <c r="K16" s="55"/>
      <c r="L16" s="54">
        <v>100</v>
      </c>
      <c r="M16" s="55"/>
      <c r="N16" s="54"/>
      <c r="O16" s="73">
        <f>SUM(C16:N16)</f>
        <v>200</v>
      </c>
    </row>
    <row r="17" spans="1:16" x14ac:dyDescent="0.25">
      <c r="A17" s="39" t="s">
        <v>57</v>
      </c>
      <c r="B17" s="38"/>
      <c r="C17" s="58">
        <v>500</v>
      </c>
      <c r="D17" s="54"/>
      <c r="E17" s="55"/>
      <c r="F17" s="54"/>
      <c r="G17" s="55"/>
      <c r="H17" s="54">
        <v>500</v>
      </c>
      <c r="I17" s="55"/>
      <c r="J17" s="54"/>
      <c r="K17" s="55"/>
      <c r="L17" s="54"/>
      <c r="M17" s="55">
        <v>500</v>
      </c>
      <c r="N17" s="54"/>
      <c r="O17" s="73">
        <f>SUM(C17:N17)</f>
        <v>1500</v>
      </c>
    </row>
    <row r="18" spans="1:16" x14ac:dyDescent="0.25">
      <c r="A18" s="39" t="s">
        <v>72</v>
      </c>
      <c r="B18" s="38"/>
      <c r="C18" s="58">
        <v>250</v>
      </c>
      <c r="D18" s="54"/>
      <c r="E18" s="59">
        <v>250</v>
      </c>
      <c r="F18" s="54"/>
      <c r="G18" s="59">
        <v>250</v>
      </c>
      <c r="H18" s="54"/>
      <c r="I18" s="59"/>
      <c r="J18" s="54"/>
      <c r="K18" s="59">
        <v>250</v>
      </c>
      <c r="L18" s="54">
        <v>250</v>
      </c>
      <c r="M18" s="59">
        <v>250</v>
      </c>
      <c r="N18" s="54">
        <v>250</v>
      </c>
      <c r="O18" s="73">
        <f>SUM(C18:N18)</f>
        <v>1750</v>
      </c>
    </row>
    <row r="19" spans="1:16" x14ac:dyDescent="0.25">
      <c r="A19" s="37" t="s">
        <v>60</v>
      </c>
      <c r="B19" s="38"/>
      <c r="C19" s="65"/>
      <c r="D19" s="54"/>
      <c r="E19" s="55"/>
      <c r="F19" s="54"/>
      <c r="G19" s="55"/>
      <c r="H19" s="54"/>
      <c r="I19" s="55"/>
      <c r="J19" s="54"/>
      <c r="K19" s="55"/>
      <c r="L19" s="54"/>
      <c r="M19" s="55"/>
      <c r="N19" s="54"/>
      <c r="O19" s="73"/>
      <c r="P19" s="18"/>
    </row>
    <row r="20" spans="1:16" x14ac:dyDescent="0.25">
      <c r="A20" s="39" t="s">
        <v>25</v>
      </c>
      <c r="B20" s="36"/>
      <c r="C20" s="55"/>
      <c r="D20" s="54"/>
      <c r="E20" s="55"/>
      <c r="F20" s="54"/>
      <c r="G20" s="55"/>
      <c r="H20" s="54"/>
      <c r="I20" s="55">
        <v>1000</v>
      </c>
      <c r="J20" s="54"/>
      <c r="K20" s="55"/>
      <c r="L20" s="54"/>
      <c r="M20" s="55"/>
      <c r="N20" s="54"/>
      <c r="O20" s="73">
        <f t="shared" ref="O20:O28" si="2">SUM(C20:N20)</f>
        <v>1000</v>
      </c>
    </row>
    <row r="21" spans="1:16" x14ac:dyDescent="0.25">
      <c r="A21" s="41" t="s">
        <v>90</v>
      </c>
      <c r="B21" s="36"/>
      <c r="C21" s="55"/>
      <c r="D21" s="54"/>
      <c r="E21" s="55"/>
      <c r="F21" s="54"/>
      <c r="G21" s="55"/>
      <c r="H21" s="54"/>
      <c r="I21" s="55"/>
      <c r="J21" s="54"/>
      <c r="K21" s="55"/>
      <c r="L21" s="54"/>
      <c r="M21" s="55"/>
      <c r="N21" s="54"/>
      <c r="O21" s="73">
        <f t="shared" si="2"/>
        <v>0</v>
      </c>
    </row>
    <row r="22" spans="1:16" x14ac:dyDescent="0.25">
      <c r="A22" s="39" t="s">
        <v>58</v>
      </c>
      <c r="B22" s="38"/>
      <c r="C22" s="58"/>
      <c r="D22" s="54">
        <v>500</v>
      </c>
      <c r="E22" s="55"/>
      <c r="F22" s="54"/>
      <c r="G22" s="55"/>
      <c r="H22" s="54">
        <v>500</v>
      </c>
      <c r="I22" s="55"/>
      <c r="J22" s="54"/>
      <c r="K22" s="55"/>
      <c r="L22" s="54">
        <v>500</v>
      </c>
      <c r="M22" s="55"/>
      <c r="N22" s="54"/>
      <c r="O22" s="73">
        <f t="shared" si="2"/>
        <v>1500</v>
      </c>
    </row>
    <row r="23" spans="1:16" x14ac:dyDescent="0.25">
      <c r="A23" s="39" t="s">
        <v>92</v>
      </c>
      <c r="B23" s="38"/>
      <c r="C23" s="58">
        <v>300</v>
      </c>
      <c r="D23" s="54"/>
      <c r="E23" s="59"/>
      <c r="F23" s="54"/>
      <c r="G23" s="59"/>
      <c r="H23" s="54"/>
      <c r="I23" s="59"/>
      <c r="J23" s="54"/>
      <c r="K23" s="59"/>
      <c r="L23" s="54"/>
      <c r="M23" s="59"/>
      <c r="N23" s="54"/>
      <c r="O23" s="73">
        <f t="shared" si="2"/>
        <v>300</v>
      </c>
    </row>
    <row r="24" spans="1:16" x14ac:dyDescent="0.25">
      <c r="A24" s="39" t="s">
        <v>75</v>
      </c>
      <c r="B24" s="38"/>
      <c r="C24" s="58"/>
      <c r="D24" s="54">
        <v>150</v>
      </c>
      <c r="E24" s="59"/>
      <c r="F24" s="54">
        <v>150</v>
      </c>
      <c r="G24" s="59"/>
      <c r="H24" s="54">
        <v>150</v>
      </c>
      <c r="I24" s="59"/>
      <c r="J24" s="54">
        <v>150</v>
      </c>
      <c r="K24" s="59"/>
      <c r="L24" s="54">
        <v>150</v>
      </c>
      <c r="M24" s="59"/>
      <c r="N24" s="54">
        <v>150</v>
      </c>
      <c r="O24" s="73">
        <f t="shared" si="2"/>
        <v>900</v>
      </c>
    </row>
    <row r="25" spans="1:16" x14ac:dyDescent="0.25">
      <c r="A25" s="39" t="s">
        <v>22</v>
      </c>
      <c r="B25" s="38"/>
      <c r="C25" s="58"/>
      <c r="D25" s="54">
        <v>100</v>
      </c>
      <c r="E25" s="59"/>
      <c r="F25" s="54"/>
      <c r="G25" s="55"/>
      <c r="H25" s="54">
        <v>100</v>
      </c>
      <c r="I25" s="59"/>
      <c r="J25" s="54"/>
      <c r="K25" s="59"/>
      <c r="L25" s="54"/>
      <c r="M25" s="59"/>
      <c r="N25" s="54"/>
      <c r="O25" s="73">
        <f t="shared" si="2"/>
        <v>200</v>
      </c>
    </row>
    <row r="26" spans="1:16" x14ac:dyDescent="0.25">
      <c r="A26" s="39" t="s">
        <v>91</v>
      </c>
      <c r="B26" s="38"/>
      <c r="C26" s="55">
        <v>50</v>
      </c>
      <c r="D26" s="54">
        <v>50</v>
      </c>
      <c r="E26" s="55">
        <v>50</v>
      </c>
      <c r="F26" s="54">
        <v>50</v>
      </c>
      <c r="G26" s="55">
        <v>50</v>
      </c>
      <c r="H26" s="54">
        <v>50</v>
      </c>
      <c r="I26" s="55">
        <v>50</v>
      </c>
      <c r="J26" s="54">
        <v>50</v>
      </c>
      <c r="K26" s="55">
        <v>50</v>
      </c>
      <c r="L26" s="54">
        <v>50</v>
      </c>
      <c r="M26" s="55">
        <v>50</v>
      </c>
      <c r="N26" s="54">
        <v>50</v>
      </c>
      <c r="O26" s="73">
        <f t="shared" si="2"/>
        <v>600</v>
      </c>
    </row>
    <row r="27" spans="1:16" x14ac:dyDescent="0.25">
      <c r="A27" s="39" t="s">
        <v>24</v>
      </c>
      <c r="B27" s="38"/>
      <c r="C27" s="55">
        <v>250</v>
      </c>
      <c r="D27" s="54"/>
      <c r="E27" s="55"/>
      <c r="F27" s="54"/>
      <c r="G27" s="55"/>
      <c r="H27" s="54"/>
      <c r="I27" s="55"/>
      <c r="J27" s="54"/>
      <c r="K27" s="55"/>
      <c r="L27" s="54"/>
      <c r="M27" s="55"/>
      <c r="N27" s="54"/>
      <c r="O27" s="73">
        <f t="shared" si="2"/>
        <v>250</v>
      </c>
    </row>
    <row r="28" spans="1:16" x14ac:dyDescent="0.25">
      <c r="A28" s="39" t="s">
        <v>61</v>
      </c>
      <c r="B28" s="38"/>
      <c r="C28" s="55">
        <v>500</v>
      </c>
      <c r="D28" s="54"/>
      <c r="E28" s="55"/>
      <c r="F28" s="54"/>
      <c r="G28" s="55"/>
      <c r="H28" s="54"/>
      <c r="I28" s="55"/>
      <c r="J28" s="54"/>
      <c r="K28" s="55">
        <v>300</v>
      </c>
      <c r="L28" s="54"/>
      <c r="M28" s="55"/>
      <c r="N28" s="54"/>
      <c r="O28" s="73">
        <f t="shared" si="2"/>
        <v>800</v>
      </c>
    </row>
    <row r="29" spans="1:16" x14ac:dyDescent="0.25">
      <c r="A29" s="41" t="s">
        <v>78</v>
      </c>
      <c r="B29" s="38"/>
      <c r="C29" s="58"/>
      <c r="D29" s="54"/>
      <c r="E29" s="55"/>
      <c r="F29" s="54"/>
      <c r="G29" s="55"/>
      <c r="H29" s="54"/>
      <c r="I29" s="55"/>
      <c r="J29" s="54"/>
      <c r="K29" s="55"/>
      <c r="L29" s="54"/>
      <c r="M29" s="55"/>
      <c r="N29" s="54"/>
      <c r="O29" s="73">
        <f t="shared" ref="O29:O30" si="3">SUM(C29:N29)</f>
        <v>0</v>
      </c>
    </row>
    <row r="30" spans="1:16" ht="16.5" thickBot="1" x14ac:dyDescent="0.3">
      <c r="A30" s="39" t="s">
        <v>23</v>
      </c>
      <c r="B30" s="38"/>
      <c r="C30" s="67">
        <v>200</v>
      </c>
      <c r="D30" s="56">
        <v>100</v>
      </c>
      <c r="E30" s="61">
        <v>200</v>
      </c>
      <c r="F30" s="56">
        <v>100</v>
      </c>
      <c r="G30" s="61">
        <v>200</v>
      </c>
      <c r="H30" s="56">
        <v>100</v>
      </c>
      <c r="I30" s="61">
        <v>200</v>
      </c>
      <c r="J30" s="56">
        <v>100</v>
      </c>
      <c r="K30" s="61">
        <v>1000</v>
      </c>
      <c r="L30" s="56">
        <v>200</v>
      </c>
      <c r="M30" s="61">
        <v>200</v>
      </c>
      <c r="N30" s="56">
        <v>200</v>
      </c>
      <c r="O30" s="81">
        <f t="shared" si="3"/>
        <v>2800</v>
      </c>
    </row>
    <row r="31" spans="1:16" ht="16.5" thickTop="1" x14ac:dyDescent="0.25">
      <c r="A31" s="40" t="s">
        <v>14</v>
      </c>
      <c r="B31" s="38"/>
      <c r="C31" s="74">
        <f t="shared" ref="C31:O31" si="4">SUM(C15:C30)</f>
        <v>3350</v>
      </c>
      <c r="D31" s="75">
        <f t="shared" si="4"/>
        <v>900</v>
      </c>
      <c r="E31" s="76">
        <f t="shared" si="4"/>
        <v>500</v>
      </c>
      <c r="F31" s="75">
        <f t="shared" si="4"/>
        <v>300</v>
      </c>
      <c r="G31" s="76">
        <f t="shared" si="4"/>
        <v>500</v>
      </c>
      <c r="H31" s="75">
        <f t="shared" si="4"/>
        <v>1400</v>
      </c>
      <c r="I31" s="76">
        <f t="shared" si="4"/>
        <v>1250</v>
      </c>
      <c r="J31" s="75">
        <f t="shared" si="4"/>
        <v>300</v>
      </c>
      <c r="K31" s="76">
        <f t="shared" si="4"/>
        <v>1600</v>
      </c>
      <c r="L31" s="75">
        <f t="shared" si="4"/>
        <v>1250</v>
      </c>
      <c r="M31" s="76">
        <f t="shared" si="4"/>
        <v>1000</v>
      </c>
      <c r="N31" s="75">
        <f t="shared" si="4"/>
        <v>650</v>
      </c>
      <c r="O31" s="73">
        <f t="shared" si="4"/>
        <v>13000</v>
      </c>
    </row>
    <row r="32" spans="1:16" ht="16.5" thickBot="1" x14ac:dyDescent="0.3">
      <c r="A32" s="29"/>
      <c r="B32" s="38"/>
      <c r="C32" s="67"/>
      <c r="D32" s="56"/>
      <c r="E32" s="57"/>
      <c r="F32" s="56"/>
      <c r="G32" s="57"/>
      <c r="H32" s="56"/>
      <c r="I32" s="57"/>
      <c r="J32" s="56"/>
      <c r="K32" s="57"/>
      <c r="L32" s="56"/>
      <c r="M32" s="57"/>
      <c r="N32" s="56"/>
      <c r="O32" s="68"/>
    </row>
    <row r="33" spans="1:15" ht="16.5" thickTop="1" x14ac:dyDescent="0.25">
      <c r="A33" s="42" t="s">
        <v>17</v>
      </c>
      <c r="B33" s="43"/>
      <c r="C33" s="77">
        <f t="shared" ref="C33:O33" si="5">C12-C31</f>
        <v>-2050</v>
      </c>
      <c r="D33" s="78">
        <f t="shared" si="5"/>
        <v>400</v>
      </c>
      <c r="E33" s="131">
        <f t="shared" si="5"/>
        <v>1700</v>
      </c>
      <c r="F33" s="78">
        <f t="shared" si="5"/>
        <v>3500</v>
      </c>
      <c r="G33" s="131">
        <f t="shared" si="5"/>
        <v>800</v>
      </c>
      <c r="H33" s="78">
        <f t="shared" si="5"/>
        <v>-100</v>
      </c>
      <c r="I33" s="131">
        <f t="shared" si="5"/>
        <v>-850</v>
      </c>
      <c r="J33" s="78">
        <f t="shared" si="5"/>
        <v>100</v>
      </c>
      <c r="K33" s="131">
        <f t="shared" si="5"/>
        <v>100</v>
      </c>
      <c r="L33" s="78">
        <f t="shared" si="5"/>
        <v>2250</v>
      </c>
      <c r="M33" s="131">
        <f t="shared" si="5"/>
        <v>6300</v>
      </c>
      <c r="N33" s="78">
        <f t="shared" si="5"/>
        <v>6850</v>
      </c>
      <c r="O33" s="80">
        <f t="shared" si="5"/>
        <v>19000</v>
      </c>
    </row>
    <row r="35" spans="1:15" ht="34.5" customHeight="1" x14ac:dyDescent="0.25">
      <c r="A35" s="160" t="s">
        <v>93</v>
      </c>
      <c r="B35" s="160"/>
      <c r="C35" s="160"/>
      <c r="D35" s="160"/>
      <c r="E35" s="160"/>
      <c r="F35" s="160"/>
      <c r="G35" s="160"/>
      <c r="H35" s="160"/>
      <c r="I35" s="160"/>
      <c r="J35" s="160"/>
      <c r="K35" s="160"/>
      <c r="L35" s="160"/>
      <c r="M35" s="160"/>
      <c r="N35" s="160"/>
      <c r="O35" s="160"/>
    </row>
  </sheetData>
  <sheetProtection algorithmName="SHA-512" hashValue="ZNyIEfhgN/hdfgaDcY6WlQeaEaJjtkY3nEitf2QDM3qJcCU3vwd1UKc1JQF8mbvbSLThNtewytucXjA8vH69sg==" saltValue="IBdILQTByr/NXD4PPLZkMQ==" spinCount="100000" sheet="1" objects="1" scenarios="1"/>
  <sortState ref="A20:A30">
    <sortCondition ref="A20:A30"/>
  </sortState>
  <mergeCells count="1">
    <mergeCell ref="A35:O35"/>
  </mergeCells>
  <printOptions gridLines="1"/>
  <pageMargins left="0.45" right="0.45" top="0.75" bottom="0.5" header="0.3" footer="0.3"/>
  <pageSetup scale="70" orientation="landscape" r:id="rId1"/>
  <headerFooter scaleWithDoc="0">
    <oddHeader>&amp;CSERVICE-BASED EXAMPLE</oddHeader>
    <oddFooter>&amp;R&amp;G</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O12"/>
  <sheetViews>
    <sheetView zoomScaleNormal="100" zoomScaleSheetLayoutView="84" workbookViewId="0"/>
  </sheetViews>
  <sheetFormatPr defaultRowHeight="15.75" x14ac:dyDescent="0.25"/>
  <cols>
    <col min="1" max="1" width="21.25" customWidth="1"/>
    <col min="2" max="2" width="6.25" style="2" customWidth="1"/>
    <col min="3" max="12" width="10.625" customWidth="1"/>
    <col min="13" max="13" width="10.625" style="102" customWidth="1"/>
  </cols>
  <sheetData>
    <row r="1" spans="1:15" x14ac:dyDescent="0.25">
      <c r="A1" s="1" t="str">
        <f>IF(EBIT!A1="","",EBIT!A1)</f>
        <v>Fab 4 Quartet</v>
      </c>
    </row>
    <row r="2" spans="1:15" x14ac:dyDescent="0.25">
      <c r="A2" t="s">
        <v>65</v>
      </c>
    </row>
    <row r="3" spans="1:15" x14ac:dyDescent="0.25">
      <c r="A3" t="s">
        <v>83</v>
      </c>
    </row>
    <row r="5" spans="1:15" s="17" customFormat="1" ht="31.5" x14ac:dyDescent="0.25">
      <c r="A5" s="34"/>
      <c r="B5" s="139"/>
      <c r="C5" s="25" t="s">
        <v>66</v>
      </c>
      <c r="D5" s="26" t="s">
        <v>67</v>
      </c>
      <c r="E5" s="27" t="s">
        <v>68</v>
      </c>
      <c r="F5" s="26" t="s">
        <v>69</v>
      </c>
      <c r="G5" s="44" t="s">
        <v>70</v>
      </c>
      <c r="H5" s="45" t="s">
        <v>66</v>
      </c>
      <c r="I5" s="46" t="s">
        <v>67</v>
      </c>
      <c r="J5" s="26" t="s">
        <v>68</v>
      </c>
      <c r="K5" s="46" t="s">
        <v>69</v>
      </c>
      <c r="L5" s="47" t="s">
        <v>71</v>
      </c>
      <c r="M5" s="103" t="s">
        <v>77</v>
      </c>
    </row>
    <row r="6" spans="1:15" x14ac:dyDescent="0.25">
      <c r="A6" s="37" t="s">
        <v>94</v>
      </c>
      <c r="B6" s="140" t="s">
        <v>79</v>
      </c>
      <c r="C6" s="29"/>
      <c r="D6" s="30"/>
      <c r="E6" s="20"/>
      <c r="F6" s="31"/>
      <c r="G6" s="22"/>
      <c r="H6" s="48"/>
      <c r="I6" s="20"/>
      <c r="J6" s="31"/>
      <c r="K6" s="20"/>
      <c r="L6" s="24"/>
      <c r="M6" s="104"/>
    </row>
    <row r="7" spans="1:15" x14ac:dyDescent="0.25">
      <c r="A7" s="39" t="s">
        <v>84</v>
      </c>
      <c r="B7" s="141">
        <v>900</v>
      </c>
      <c r="C7" s="115">
        <v>11</v>
      </c>
      <c r="D7" s="116">
        <v>5</v>
      </c>
      <c r="E7" s="117">
        <v>1</v>
      </c>
      <c r="F7" s="116">
        <v>20</v>
      </c>
      <c r="G7" s="118">
        <f>SUM(C7:F7)</f>
        <v>37</v>
      </c>
      <c r="H7" s="125">
        <f>C7*1.2</f>
        <v>13.2</v>
      </c>
      <c r="I7" s="117">
        <f>D7*1.2</f>
        <v>6</v>
      </c>
      <c r="J7" s="116">
        <f>E7*1.2</f>
        <v>1.2</v>
      </c>
      <c r="K7" s="117">
        <f>F7*1.2</f>
        <v>24</v>
      </c>
      <c r="L7" s="126">
        <f>SUM(H7:K7)</f>
        <v>44.4</v>
      </c>
      <c r="M7" s="127">
        <f>G7+L7</f>
        <v>81.400000000000006</v>
      </c>
      <c r="N7" s="114"/>
      <c r="O7" s="114"/>
    </row>
    <row r="8" spans="1:15" x14ac:dyDescent="0.25">
      <c r="A8" s="39" t="s">
        <v>85</v>
      </c>
      <c r="B8" s="141">
        <v>200</v>
      </c>
      <c r="C8" s="115">
        <v>9</v>
      </c>
      <c r="D8" s="116">
        <v>1</v>
      </c>
      <c r="E8" s="117">
        <v>0</v>
      </c>
      <c r="F8" s="116">
        <v>5</v>
      </c>
      <c r="G8" s="118">
        <f t="shared" ref="G8:G11" si="0">SUM(C8:F8)</f>
        <v>15</v>
      </c>
      <c r="H8" s="125">
        <f t="shared" ref="H8:H11" si="1">C8*1.2</f>
        <v>10.799999999999999</v>
      </c>
      <c r="I8" s="117">
        <f t="shared" ref="I8:I11" si="2">D8*1.2</f>
        <v>1.2</v>
      </c>
      <c r="J8" s="116">
        <f t="shared" ref="J8:J11" si="3">E8*1.2</f>
        <v>0</v>
      </c>
      <c r="K8" s="117">
        <f t="shared" ref="K8:K11" si="4">F8*1.2</f>
        <v>6</v>
      </c>
      <c r="L8" s="126">
        <f t="shared" ref="L8:L11" si="5">SUM(H8:K8)</f>
        <v>18</v>
      </c>
      <c r="M8" s="127">
        <f t="shared" ref="M8:M11" si="6">G8+L8</f>
        <v>33</v>
      </c>
      <c r="N8" s="114"/>
      <c r="O8" s="114"/>
    </row>
    <row r="9" spans="1:15" x14ac:dyDescent="0.25">
      <c r="A9" s="39" t="s">
        <v>86</v>
      </c>
      <c r="B9" s="141">
        <v>400</v>
      </c>
      <c r="C9" s="115">
        <v>7</v>
      </c>
      <c r="D9" s="116">
        <v>17</v>
      </c>
      <c r="E9" s="117">
        <v>16</v>
      </c>
      <c r="F9" s="116">
        <v>22</v>
      </c>
      <c r="G9" s="118">
        <f t="shared" si="0"/>
        <v>62</v>
      </c>
      <c r="H9" s="125">
        <f t="shared" si="1"/>
        <v>8.4</v>
      </c>
      <c r="I9" s="117">
        <f t="shared" si="2"/>
        <v>20.399999999999999</v>
      </c>
      <c r="J9" s="116">
        <f t="shared" si="3"/>
        <v>19.2</v>
      </c>
      <c r="K9" s="117">
        <f t="shared" si="4"/>
        <v>26.4</v>
      </c>
      <c r="L9" s="126">
        <f t="shared" si="5"/>
        <v>74.400000000000006</v>
      </c>
      <c r="M9" s="127">
        <f t="shared" si="6"/>
        <v>136.4</v>
      </c>
      <c r="N9" s="114"/>
      <c r="O9" s="114"/>
    </row>
    <row r="10" spans="1:15" x14ac:dyDescent="0.25">
      <c r="A10" s="39" t="s">
        <v>87</v>
      </c>
      <c r="B10" s="141">
        <v>600</v>
      </c>
      <c r="C10" s="115">
        <v>2</v>
      </c>
      <c r="D10" s="116">
        <v>12</v>
      </c>
      <c r="E10" s="117">
        <v>18</v>
      </c>
      <c r="F10" s="116">
        <v>20</v>
      </c>
      <c r="G10" s="118">
        <f t="shared" si="0"/>
        <v>52</v>
      </c>
      <c r="H10" s="125">
        <f t="shared" si="1"/>
        <v>2.4</v>
      </c>
      <c r="I10" s="117">
        <f t="shared" si="2"/>
        <v>14.399999999999999</v>
      </c>
      <c r="J10" s="116">
        <f t="shared" si="3"/>
        <v>21.599999999999998</v>
      </c>
      <c r="K10" s="117">
        <f t="shared" si="4"/>
        <v>24</v>
      </c>
      <c r="L10" s="126">
        <f t="shared" si="5"/>
        <v>62.399999999999991</v>
      </c>
      <c r="M10" s="127">
        <f t="shared" si="6"/>
        <v>114.39999999999999</v>
      </c>
      <c r="N10" s="114"/>
      <c r="O10" s="114"/>
    </row>
    <row r="11" spans="1:15" x14ac:dyDescent="0.25">
      <c r="A11" s="120" t="s">
        <v>88</v>
      </c>
      <c r="B11" s="142">
        <v>1000</v>
      </c>
      <c r="C11" s="121">
        <v>1</v>
      </c>
      <c r="D11" s="122">
        <v>2</v>
      </c>
      <c r="E11" s="123">
        <v>3</v>
      </c>
      <c r="F11" s="122">
        <v>8</v>
      </c>
      <c r="G11" s="124">
        <f t="shared" si="0"/>
        <v>14</v>
      </c>
      <c r="H11" s="128">
        <f t="shared" si="1"/>
        <v>1.2</v>
      </c>
      <c r="I11" s="123">
        <f t="shared" si="2"/>
        <v>2.4</v>
      </c>
      <c r="J11" s="122">
        <f t="shared" si="3"/>
        <v>3.5999999999999996</v>
      </c>
      <c r="K11" s="123">
        <f t="shared" si="4"/>
        <v>9.6</v>
      </c>
      <c r="L11" s="129">
        <f t="shared" si="5"/>
        <v>16.799999999999997</v>
      </c>
      <c r="M11" s="130">
        <f t="shared" si="6"/>
        <v>30.799999999999997</v>
      </c>
    </row>
    <row r="12" spans="1:15" x14ac:dyDescent="0.25">
      <c r="G12" s="6">
        <f>SUM(G7:G11)</f>
        <v>180</v>
      </c>
      <c r="L12" s="6">
        <f>SUM(L7:L11)</f>
        <v>216</v>
      </c>
      <c r="M12" s="6">
        <f>SUM(M7:M11)</f>
        <v>396</v>
      </c>
    </row>
  </sheetData>
  <sheetProtection algorithmName="SHA-512" hashValue="bIiT0AOM8eHA4p6aGxcwALDX34RRStr+aNgBcdyMtmq4g23SAc7HRNBGgnB9fgX3tps5M6xdGDzh/zKHnfuGXA==" saltValue="ye7P4eQ/63aUArBvdVRBjg==" spinCount="100000" sheet="1" objects="1" scenarios="1"/>
  <printOptions gridLines="1"/>
  <pageMargins left="0.45" right="0.45" top="0.75" bottom="0.5" header="0.3" footer="0.3"/>
  <pageSetup scale="82" orientation="landscape" r:id="rId1"/>
  <headerFooter scaleWithDoc="0">
    <oddHeader>&amp;CSERVICE-BASED EXAMPLE</oddHeader>
    <oddFooter>&amp;R&amp;G</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O38"/>
  <sheetViews>
    <sheetView zoomScaleNormal="100" zoomScaleSheetLayoutView="84" workbookViewId="0"/>
  </sheetViews>
  <sheetFormatPr defaultRowHeight="15.75" x14ac:dyDescent="0.25"/>
  <cols>
    <col min="1" max="1" width="27" customWidth="1"/>
    <col min="2" max="2" width="7.25" style="2" customWidth="1"/>
    <col min="3" max="12" width="10.625" customWidth="1"/>
    <col min="13" max="13" width="10.625" style="102" customWidth="1"/>
  </cols>
  <sheetData>
    <row r="1" spans="1:13" x14ac:dyDescent="0.25">
      <c r="A1" s="1" t="str">
        <f>IF(EBIT!A1="","",EBIT!A1)</f>
        <v>Fab 4 Quartet</v>
      </c>
    </row>
    <row r="2" spans="1:13" x14ac:dyDescent="0.25">
      <c r="A2" t="s">
        <v>65</v>
      </c>
    </row>
    <row r="3" spans="1:13" x14ac:dyDescent="0.25">
      <c r="A3" t="s">
        <v>63</v>
      </c>
    </row>
    <row r="5" spans="1:13" s="17" customFormat="1" ht="31.5" x14ac:dyDescent="0.25">
      <c r="A5" s="34"/>
      <c r="B5" s="35"/>
      <c r="C5" s="25" t="s">
        <v>66</v>
      </c>
      <c r="D5" s="26" t="s">
        <v>67</v>
      </c>
      <c r="E5" s="27" t="s">
        <v>68</v>
      </c>
      <c r="F5" s="26" t="s">
        <v>69</v>
      </c>
      <c r="G5" s="44" t="s">
        <v>70</v>
      </c>
      <c r="H5" s="45" t="s">
        <v>66</v>
      </c>
      <c r="I5" s="46" t="s">
        <v>67</v>
      </c>
      <c r="J5" s="26" t="s">
        <v>68</v>
      </c>
      <c r="K5" s="46" t="s">
        <v>69</v>
      </c>
      <c r="L5" s="47" t="s">
        <v>71</v>
      </c>
      <c r="M5" s="103" t="s">
        <v>77</v>
      </c>
    </row>
    <row r="6" spans="1:13" x14ac:dyDescent="0.25">
      <c r="A6" s="37" t="s">
        <v>81</v>
      </c>
      <c r="B6" s="38"/>
      <c r="C6" s="29"/>
      <c r="D6" s="30"/>
      <c r="E6" s="20"/>
      <c r="F6" s="31"/>
      <c r="G6" s="22"/>
      <c r="H6" s="48"/>
      <c r="I6" s="20"/>
      <c r="J6" s="31"/>
      <c r="K6" s="20"/>
      <c r="L6" s="24"/>
      <c r="M6" s="104"/>
    </row>
    <row r="7" spans="1:13" x14ac:dyDescent="0.25">
      <c r="A7" s="39" t="s">
        <v>84</v>
      </c>
      <c r="B7" s="119">
        <f>Yr2_Yr3_Performances!B7</f>
        <v>900</v>
      </c>
      <c r="C7" s="58">
        <f>$B7*Yr2_Yr3_Performances!C7</f>
        <v>9900</v>
      </c>
      <c r="D7" s="54">
        <f>$B7*Yr2_Yr3_Performances!D7</f>
        <v>4500</v>
      </c>
      <c r="E7" s="59">
        <f>$B7*Yr2_Yr3_Performances!E7</f>
        <v>900</v>
      </c>
      <c r="F7" s="54">
        <f>$B7*Yr2_Yr3_Performances!F7</f>
        <v>18000</v>
      </c>
      <c r="G7" s="73">
        <f>SUM(C7:F7)</f>
        <v>33300</v>
      </c>
      <c r="H7" s="54">
        <f>$B7*Yr2_Yr3_Performances!H7</f>
        <v>11880</v>
      </c>
      <c r="I7" s="59">
        <f>$B7*Yr2_Yr3_Performances!I7</f>
        <v>5400</v>
      </c>
      <c r="J7" s="54">
        <f>$B7*Yr2_Yr3_Performances!J7</f>
        <v>1080</v>
      </c>
      <c r="K7" s="59">
        <f>$B7*Yr2_Yr3_Performances!K7</f>
        <v>21600</v>
      </c>
      <c r="L7" s="96">
        <f>SUM(H7:K7)</f>
        <v>39960</v>
      </c>
      <c r="M7" s="105">
        <f>G7+L7</f>
        <v>73260</v>
      </c>
    </row>
    <row r="8" spans="1:13" x14ac:dyDescent="0.25">
      <c r="A8" s="39" t="s">
        <v>85</v>
      </c>
      <c r="B8" s="119">
        <f>Yr2_Yr3_Performances!B8</f>
        <v>200</v>
      </c>
      <c r="C8" s="58">
        <f>$B8*Yr2_Yr3_Performances!C8</f>
        <v>1800</v>
      </c>
      <c r="D8" s="54">
        <f>$B8*Yr2_Yr3_Performances!D8</f>
        <v>200</v>
      </c>
      <c r="E8" s="59">
        <f>$B8*Yr2_Yr3_Performances!E8</f>
        <v>0</v>
      </c>
      <c r="F8" s="54">
        <f>$B8*Yr2_Yr3_Performances!F8</f>
        <v>1000</v>
      </c>
      <c r="G8" s="73">
        <f t="shared" ref="G8:G11" si="0">SUM(C8:F8)</f>
        <v>3000</v>
      </c>
      <c r="H8" s="54">
        <f>$B8*Yr2_Yr3_Performances!H8</f>
        <v>2160</v>
      </c>
      <c r="I8" s="59">
        <f>$B8*Yr2_Yr3_Performances!I8</f>
        <v>240</v>
      </c>
      <c r="J8" s="54">
        <f>$B8*Yr2_Yr3_Performances!J8</f>
        <v>0</v>
      </c>
      <c r="K8" s="59">
        <f>$B8*Yr2_Yr3_Performances!K8</f>
        <v>1200</v>
      </c>
      <c r="L8" s="96">
        <f t="shared" ref="L8:L11" si="1">SUM(H8:K8)</f>
        <v>3600</v>
      </c>
      <c r="M8" s="105">
        <f t="shared" ref="M8:M11" si="2">G8+L8</f>
        <v>6600</v>
      </c>
    </row>
    <row r="9" spans="1:13" x14ac:dyDescent="0.25">
      <c r="A9" s="39" t="s">
        <v>86</v>
      </c>
      <c r="B9" s="119">
        <f>Yr2_Yr3_Performances!B9</f>
        <v>400</v>
      </c>
      <c r="C9" s="58">
        <f>$B9*Yr2_Yr3_Performances!C9</f>
        <v>2800</v>
      </c>
      <c r="D9" s="54">
        <f>$B9*Yr2_Yr3_Performances!D9</f>
        <v>6800</v>
      </c>
      <c r="E9" s="59">
        <f>$B9*Yr2_Yr3_Performances!E9</f>
        <v>6400</v>
      </c>
      <c r="F9" s="54">
        <f>$B9*Yr2_Yr3_Performances!F9</f>
        <v>8800</v>
      </c>
      <c r="G9" s="73">
        <f t="shared" si="0"/>
        <v>24800</v>
      </c>
      <c r="H9" s="54">
        <f>$B9*Yr2_Yr3_Performances!H9</f>
        <v>3360</v>
      </c>
      <c r="I9" s="59">
        <f>$B9*Yr2_Yr3_Performances!I9</f>
        <v>8159.9999999999991</v>
      </c>
      <c r="J9" s="54">
        <f>$B9*Yr2_Yr3_Performances!J9</f>
        <v>7680</v>
      </c>
      <c r="K9" s="59">
        <f>$B9*Yr2_Yr3_Performances!K9</f>
        <v>10560</v>
      </c>
      <c r="L9" s="96">
        <f t="shared" si="1"/>
        <v>29760</v>
      </c>
      <c r="M9" s="105">
        <f t="shared" si="2"/>
        <v>54560</v>
      </c>
    </row>
    <row r="10" spans="1:13" x14ac:dyDescent="0.25">
      <c r="A10" s="39" t="s">
        <v>87</v>
      </c>
      <c r="B10" s="119">
        <f>Yr2_Yr3_Performances!B10</f>
        <v>600</v>
      </c>
      <c r="C10" s="58">
        <f>$B10*Yr2_Yr3_Performances!C10</f>
        <v>1200</v>
      </c>
      <c r="D10" s="54">
        <f>$B10*Yr2_Yr3_Performances!D10</f>
        <v>7200</v>
      </c>
      <c r="E10" s="59">
        <f>$B10*Yr2_Yr3_Performances!E10</f>
        <v>10800</v>
      </c>
      <c r="F10" s="54">
        <f>$B10*Yr2_Yr3_Performances!F10</f>
        <v>12000</v>
      </c>
      <c r="G10" s="73">
        <f t="shared" si="0"/>
        <v>31200</v>
      </c>
      <c r="H10" s="54">
        <f>$B10*Yr2_Yr3_Performances!H10</f>
        <v>1440</v>
      </c>
      <c r="I10" s="59">
        <f>$B10*Yr2_Yr3_Performances!I10</f>
        <v>8640</v>
      </c>
      <c r="J10" s="54">
        <f>$B10*Yr2_Yr3_Performances!J10</f>
        <v>12959.999999999998</v>
      </c>
      <c r="K10" s="59">
        <f>$B10*Yr2_Yr3_Performances!K10</f>
        <v>14400</v>
      </c>
      <c r="L10" s="96">
        <f t="shared" si="1"/>
        <v>37440</v>
      </c>
      <c r="M10" s="105">
        <f t="shared" si="2"/>
        <v>68640</v>
      </c>
    </row>
    <row r="11" spans="1:13" x14ac:dyDescent="0.25">
      <c r="A11" s="133" t="s">
        <v>88</v>
      </c>
      <c r="B11" s="119">
        <f>Yr2_Yr3_Performances!B11</f>
        <v>1000</v>
      </c>
      <c r="C11" s="134">
        <f>$B11*Yr2_Yr3_Performances!C11</f>
        <v>1000</v>
      </c>
      <c r="D11" s="135">
        <f>$B11*Yr2_Yr3_Performances!D11</f>
        <v>2000</v>
      </c>
      <c r="E11" s="136">
        <f>$B11*Yr2_Yr3_Performances!E11</f>
        <v>3000</v>
      </c>
      <c r="F11" s="135">
        <f>$B11*Yr2_Yr3_Performances!F11</f>
        <v>8000</v>
      </c>
      <c r="G11" s="80">
        <f t="shared" si="0"/>
        <v>14000</v>
      </c>
      <c r="H11" s="135">
        <f>$B11*Yr2_Yr3_Performances!H11</f>
        <v>1200</v>
      </c>
      <c r="I11" s="136">
        <f>$B11*Yr2_Yr3_Performances!I11</f>
        <v>2400</v>
      </c>
      <c r="J11" s="135">
        <f>$B11*Yr2_Yr3_Performances!J11</f>
        <v>3599.9999999999995</v>
      </c>
      <c r="K11" s="136">
        <f>$B11*Yr2_Yr3_Performances!K11</f>
        <v>9600</v>
      </c>
      <c r="L11" s="91">
        <f t="shared" si="1"/>
        <v>16800</v>
      </c>
      <c r="M11" s="111">
        <f t="shared" si="2"/>
        <v>30800</v>
      </c>
    </row>
    <row r="12" spans="1:13" x14ac:dyDescent="0.25">
      <c r="A12" s="40" t="s">
        <v>82</v>
      </c>
      <c r="B12" s="38"/>
      <c r="C12" s="74">
        <f t="shared" ref="C12:M12" si="3">SUM(C7:C11)</f>
        <v>16700</v>
      </c>
      <c r="D12" s="75">
        <f t="shared" si="3"/>
        <v>20700</v>
      </c>
      <c r="E12" s="76">
        <f t="shared" si="3"/>
        <v>21100</v>
      </c>
      <c r="F12" s="75">
        <f t="shared" si="3"/>
        <v>47800</v>
      </c>
      <c r="G12" s="73">
        <f t="shared" si="3"/>
        <v>106300</v>
      </c>
      <c r="H12" s="95">
        <f t="shared" si="3"/>
        <v>20040</v>
      </c>
      <c r="I12" s="76">
        <f t="shared" si="3"/>
        <v>24840</v>
      </c>
      <c r="J12" s="75">
        <f t="shared" si="3"/>
        <v>25320</v>
      </c>
      <c r="K12" s="76">
        <f t="shared" si="3"/>
        <v>57360</v>
      </c>
      <c r="L12" s="96">
        <f t="shared" si="3"/>
        <v>127560</v>
      </c>
      <c r="M12" s="105">
        <f t="shared" si="3"/>
        <v>233860</v>
      </c>
    </row>
    <row r="13" spans="1:13" x14ac:dyDescent="0.25">
      <c r="A13" s="29"/>
      <c r="B13" s="38"/>
      <c r="C13" s="58"/>
      <c r="D13" s="54"/>
      <c r="E13" s="59"/>
      <c r="F13" s="54"/>
      <c r="G13" s="60"/>
      <c r="H13" s="92"/>
      <c r="I13" s="59"/>
      <c r="J13" s="54"/>
      <c r="K13" s="59"/>
      <c r="L13" s="94"/>
      <c r="M13" s="108"/>
    </row>
    <row r="14" spans="1:13" x14ac:dyDescent="0.25">
      <c r="A14" s="37" t="s">
        <v>59</v>
      </c>
      <c r="B14" s="38"/>
      <c r="C14" s="58"/>
      <c r="D14" s="54"/>
      <c r="E14" s="55"/>
      <c r="F14" s="54"/>
      <c r="G14" s="66"/>
      <c r="H14" s="92"/>
      <c r="I14" s="55"/>
      <c r="J14" s="54"/>
      <c r="K14" s="55"/>
      <c r="L14" s="94"/>
      <c r="M14" s="109"/>
    </row>
    <row r="15" spans="1:13" x14ac:dyDescent="0.25">
      <c r="A15" s="39" t="s">
        <v>20</v>
      </c>
      <c r="B15" s="38"/>
      <c r="C15" s="58">
        <v>1200</v>
      </c>
      <c r="D15" s="54"/>
      <c r="E15" s="59"/>
      <c r="F15" s="54"/>
      <c r="G15" s="60">
        <f>SUM(C15:F15)</f>
        <v>1200</v>
      </c>
      <c r="H15" s="54">
        <v>1200</v>
      </c>
      <c r="I15" s="59"/>
      <c r="J15" s="54"/>
      <c r="K15" s="59"/>
      <c r="L15" s="94">
        <f>SUM(H15:K15)</f>
        <v>1200</v>
      </c>
      <c r="M15" s="106">
        <f>G15+L15</f>
        <v>2400</v>
      </c>
    </row>
    <row r="16" spans="1:13" x14ac:dyDescent="0.25">
      <c r="A16" s="39" t="s">
        <v>21</v>
      </c>
      <c r="B16" s="38"/>
      <c r="C16" s="58">
        <v>200</v>
      </c>
      <c r="D16" s="54"/>
      <c r="E16" s="59"/>
      <c r="F16" s="54">
        <v>200</v>
      </c>
      <c r="G16" s="60">
        <f>SUM(C16:F16)</f>
        <v>400</v>
      </c>
      <c r="H16" s="92">
        <v>200</v>
      </c>
      <c r="I16" s="59"/>
      <c r="J16" s="54"/>
      <c r="K16" s="59">
        <v>200</v>
      </c>
      <c r="L16" s="94">
        <f>SUM(H16:K16)</f>
        <v>400</v>
      </c>
      <c r="M16" s="106">
        <f>G16+L16</f>
        <v>800</v>
      </c>
    </row>
    <row r="17" spans="1:13" x14ac:dyDescent="0.25">
      <c r="A17" s="39" t="s">
        <v>57</v>
      </c>
      <c r="B17" s="38"/>
      <c r="C17" s="58">
        <v>300</v>
      </c>
      <c r="D17" s="54"/>
      <c r="E17" s="59">
        <v>300</v>
      </c>
      <c r="F17" s="54"/>
      <c r="G17" s="60">
        <f>SUM(C17:F17)</f>
        <v>600</v>
      </c>
      <c r="H17" s="92">
        <v>300</v>
      </c>
      <c r="I17" s="59"/>
      <c r="J17" s="54">
        <v>300</v>
      </c>
      <c r="K17" s="59"/>
      <c r="L17" s="94">
        <f>SUM(H17:K17)</f>
        <v>600</v>
      </c>
      <c r="M17" s="106">
        <f>G17+L17</f>
        <v>1200</v>
      </c>
    </row>
    <row r="18" spans="1:13" x14ac:dyDescent="0.25">
      <c r="A18" s="39" t="s">
        <v>72</v>
      </c>
      <c r="B18" s="38"/>
      <c r="C18" s="58">
        <v>1000</v>
      </c>
      <c r="D18" s="54">
        <v>1000</v>
      </c>
      <c r="E18" s="59">
        <v>1000</v>
      </c>
      <c r="F18" s="54">
        <v>1000</v>
      </c>
      <c r="G18" s="60">
        <f>SUM(C18:F18)</f>
        <v>4000</v>
      </c>
      <c r="H18" s="92">
        <v>1200</v>
      </c>
      <c r="I18" s="59">
        <v>1300</v>
      </c>
      <c r="J18" s="54">
        <v>1500</v>
      </c>
      <c r="K18" s="59">
        <v>1500</v>
      </c>
      <c r="L18" s="94">
        <f>SUM(H18:K18)</f>
        <v>5500</v>
      </c>
      <c r="M18" s="106">
        <f>G18+L18</f>
        <v>9500</v>
      </c>
    </row>
    <row r="19" spans="1:13" x14ac:dyDescent="0.25">
      <c r="A19" s="37" t="s">
        <v>60</v>
      </c>
      <c r="B19" s="38"/>
      <c r="C19" s="58"/>
      <c r="D19" s="54"/>
      <c r="E19" s="55"/>
      <c r="F19" s="54"/>
      <c r="G19" s="60">
        <f t="shared" ref="G19:G28" si="4">SUM(C19:F19)</f>
        <v>0</v>
      </c>
      <c r="H19" s="92"/>
      <c r="I19" s="55"/>
      <c r="J19" s="54"/>
      <c r="K19" s="55"/>
      <c r="L19" s="94">
        <f t="shared" ref="L19:L27" si="5">SUM(H19:K19)</f>
        <v>0</v>
      </c>
      <c r="M19" s="106">
        <f t="shared" ref="M19:M27" si="6">G19+L19</f>
        <v>0</v>
      </c>
    </row>
    <row r="20" spans="1:13" x14ac:dyDescent="0.25">
      <c r="A20" s="39" t="s">
        <v>25</v>
      </c>
      <c r="B20" s="36"/>
      <c r="C20" s="58">
        <v>500</v>
      </c>
      <c r="D20" s="54">
        <v>500</v>
      </c>
      <c r="E20" s="59">
        <v>1000</v>
      </c>
      <c r="F20" s="54">
        <v>1000</v>
      </c>
      <c r="G20" s="60">
        <f t="shared" si="4"/>
        <v>3000</v>
      </c>
      <c r="H20" s="92">
        <v>500</v>
      </c>
      <c r="I20" s="55">
        <v>500</v>
      </c>
      <c r="J20" s="54">
        <v>1000</v>
      </c>
      <c r="K20" s="55">
        <v>1000</v>
      </c>
      <c r="L20" s="94">
        <f t="shared" si="5"/>
        <v>3000</v>
      </c>
      <c r="M20" s="106">
        <f t="shared" si="6"/>
        <v>6000</v>
      </c>
    </row>
    <row r="21" spans="1:13" x14ac:dyDescent="0.25">
      <c r="A21" s="41" t="s">
        <v>90</v>
      </c>
      <c r="B21" s="38"/>
      <c r="C21" s="58">
        <v>200</v>
      </c>
      <c r="D21" s="54">
        <v>200</v>
      </c>
      <c r="E21" s="59">
        <v>300</v>
      </c>
      <c r="F21" s="54">
        <v>400</v>
      </c>
      <c r="G21" s="60">
        <f t="shared" si="4"/>
        <v>1100</v>
      </c>
      <c r="H21" s="92">
        <v>200</v>
      </c>
      <c r="I21" s="55">
        <v>200</v>
      </c>
      <c r="J21" s="54">
        <v>300</v>
      </c>
      <c r="K21" s="55">
        <v>400</v>
      </c>
      <c r="L21" s="94">
        <f t="shared" si="5"/>
        <v>1100</v>
      </c>
      <c r="M21" s="106">
        <f t="shared" si="6"/>
        <v>2200</v>
      </c>
    </row>
    <row r="22" spans="1:13" x14ac:dyDescent="0.25">
      <c r="A22" s="39" t="s">
        <v>58</v>
      </c>
      <c r="B22" s="38"/>
      <c r="C22" s="58">
        <v>500</v>
      </c>
      <c r="D22" s="54">
        <v>500</v>
      </c>
      <c r="E22" s="59">
        <v>500</v>
      </c>
      <c r="F22" s="54">
        <v>500</v>
      </c>
      <c r="G22" s="60">
        <f t="shared" si="4"/>
        <v>2000</v>
      </c>
      <c r="H22" s="92">
        <v>500</v>
      </c>
      <c r="I22" s="55">
        <v>500</v>
      </c>
      <c r="J22" s="54">
        <v>500</v>
      </c>
      <c r="K22" s="55">
        <v>500</v>
      </c>
      <c r="L22" s="94">
        <f t="shared" si="5"/>
        <v>2000</v>
      </c>
      <c r="M22" s="106">
        <f t="shared" si="6"/>
        <v>4000</v>
      </c>
    </row>
    <row r="23" spans="1:13" x14ac:dyDescent="0.25">
      <c r="A23" s="39" t="s">
        <v>92</v>
      </c>
      <c r="B23" s="38"/>
      <c r="C23" s="58">
        <v>300</v>
      </c>
      <c r="D23" s="54"/>
      <c r="E23" s="59"/>
      <c r="F23" s="54"/>
      <c r="G23" s="60">
        <f t="shared" si="4"/>
        <v>300</v>
      </c>
      <c r="H23" s="92">
        <v>300</v>
      </c>
      <c r="I23" s="55"/>
      <c r="J23" s="54"/>
      <c r="K23" s="55"/>
      <c r="L23" s="94">
        <f t="shared" si="5"/>
        <v>300</v>
      </c>
      <c r="M23" s="106">
        <f t="shared" si="6"/>
        <v>600</v>
      </c>
    </row>
    <row r="24" spans="1:13" x14ac:dyDescent="0.25">
      <c r="A24" s="39" t="s">
        <v>75</v>
      </c>
      <c r="B24" s="38"/>
      <c r="C24" s="58">
        <v>200</v>
      </c>
      <c r="D24" s="54">
        <v>200</v>
      </c>
      <c r="E24" s="59">
        <v>200</v>
      </c>
      <c r="F24" s="54">
        <v>200</v>
      </c>
      <c r="G24" s="60">
        <f t="shared" si="4"/>
        <v>800</v>
      </c>
      <c r="H24" s="92">
        <v>200</v>
      </c>
      <c r="I24" s="55">
        <v>200</v>
      </c>
      <c r="J24" s="54">
        <v>200</v>
      </c>
      <c r="K24" s="55">
        <v>200</v>
      </c>
      <c r="L24" s="94">
        <f t="shared" si="5"/>
        <v>800</v>
      </c>
      <c r="M24" s="106">
        <f t="shared" si="6"/>
        <v>1600</v>
      </c>
    </row>
    <row r="25" spans="1:13" hidden="1" x14ac:dyDescent="0.25">
      <c r="A25" s="39" t="s">
        <v>23</v>
      </c>
      <c r="B25" s="38"/>
      <c r="C25" s="58"/>
      <c r="D25" s="54"/>
      <c r="E25" s="59"/>
      <c r="F25" s="54"/>
      <c r="G25" s="60">
        <f t="shared" si="4"/>
        <v>0</v>
      </c>
      <c r="H25" s="92"/>
      <c r="I25" s="55"/>
      <c r="J25" s="54"/>
      <c r="K25" s="55"/>
      <c r="L25" s="94">
        <f t="shared" si="5"/>
        <v>0</v>
      </c>
      <c r="M25" s="106">
        <f t="shared" si="6"/>
        <v>0</v>
      </c>
    </row>
    <row r="26" spans="1:13" x14ac:dyDescent="0.25">
      <c r="A26" s="39" t="s">
        <v>22</v>
      </c>
      <c r="B26" s="38"/>
      <c r="C26" s="58">
        <v>200</v>
      </c>
      <c r="D26" s="54">
        <v>200</v>
      </c>
      <c r="E26" s="59">
        <v>200</v>
      </c>
      <c r="F26" s="54">
        <v>200</v>
      </c>
      <c r="G26" s="60">
        <f t="shared" si="4"/>
        <v>800</v>
      </c>
      <c r="H26" s="92">
        <v>200</v>
      </c>
      <c r="I26" s="55">
        <v>200</v>
      </c>
      <c r="J26" s="54">
        <v>200</v>
      </c>
      <c r="K26" s="55">
        <v>200</v>
      </c>
      <c r="L26" s="94">
        <f t="shared" si="5"/>
        <v>800</v>
      </c>
      <c r="M26" s="106">
        <f t="shared" si="6"/>
        <v>1600</v>
      </c>
    </row>
    <row r="27" spans="1:13" x14ac:dyDescent="0.25">
      <c r="A27" s="39" t="s">
        <v>91</v>
      </c>
      <c r="B27" s="38"/>
      <c r="C27" s="58">
        <v>200</v>
      </c>
      <c r="D27" s="54">
        <v>200</v>
      </c>
      <c r="E27" s="59">
        <v>200</v>
      </c>
      <c r="F27" s="54">
        <v>200</v>
      </c>
      <c r="G27" s="60">
        <f t="shared" si="4"/>
        <v>800</v>
      </c>
      <c r="H27" s="92">
        <v>200</v>
      </c>
      <c r="I27" s="55">
        <v>200</v>
      </c>
      <c r="J27" s="54">
        <v>200</v>
      </c>
      <c r="K27" s="55">
        <v>200</v>
      </c>
      <c r="L27" s="94">
        <f t="shared" si="5"/>
        <v>800</v>
      </c>
      <c r="M27" s="106">
        <f t="shared" si="6"/>
        <v>1600</v>
      </c>
    </row>
    <row r="28" spans="1:13" x14ac:dyDescent="0.25">
      <c r="A28" s="39" t="s">
        <v>24</v>
      </c>
      <c r="B28" s="38"/>
      <c r="C28" s="58">
        <v>200</v>
      </c>
      <c r="D28" s="54">
        <v>200</v>
      </c>
      <c r="E28" s="59">
        <v>200</v>
      </c>
      <c r="F28" s="54">
        <v>200</v>
      </c>
      <c r="G28" s="60">
        <f t="shared" si="4"/>
        <v>800</v>
      </c>
      <c r="H28" s="92">
        <v>200</v>
      </c>
      <c r="I28" s="55">
        <v>200</v>
      </c>
      <c r="J28" s="54">
        <v>200</v>
      </c>
      <c r="K28" s="55">
        <v>200</v>
      </c>
      <c r="L28" s="94">
        <f t="shared" ref="L28:L31" si="7">SUM(H28:K28)</f>
        <v>800</v>
      </c>
      <c r="M28" s="106">
        <f t="shared" ref="M28:M31" si="8">G28+L28</f>
        <v>1600</v>
      </c>
    </row>
    <row r="29" spans="1:13" x14ac:dyDescent="0.25">
      <c r="A29" s="39" t="s">
        <v>61</v>
      </c>
      <c r="B29" s="38"/>
      <c r="C29" s="58">
        <v>100</v>
      </c>
      <c r="D29" s="54">
        <v>100</v>
      </c>
      <c r="E29" s="59">
        <v>500</v>
      </c>
      <c r="F29" s="54">
        <v>100</v>
      </c>
      <c r="G29" s="60">
        <f t="shared" ref="G29:G31" si="9">SUM(C29:F29)</f>
        <v>800</v>
      </c>
      <c r="H29" s="92">
        <v>100</v>
      </c>
      <c r="I29" s="55">
        <v>100</v>
      </c>
      <c r="J29" s="54">
        <v>500</v>
      </c>
      <c r="K29" s="55">
        <v>100</v>
      </c>
      <c r="L29" s="94">
        <f t="shared" si="7"/>
        <v>800</v>
      </c>
      <c r="M29" s="106">
        <f t="shared" si="8"/>
        <v>1600</v>
      </c>
    </row>
    <row r="30" spans="1:13" x14ac:dyDescent="0.25">
      <c r="A30" s="41" t="s">
        <v>78</v>
      </c>
      <c r="B30" s="38"/>
      <c r="C30" s="58">
        <v>600</v>
      </c>
      <c r="D30" s="54">
        <v>600</v>
      </c>
      <c r="E30" s="59">
        <v>600</v>
      </c>
      <c r="F30" s="54">
        <v>600</v>
      </c>
      <c r="G30" s="60">
        <f t="shared" si="9"/>
        <v>2400</v>
      </c>
      <c r="H30" s="92">
        <v>600</v>
      </c>
      <c r="I30" s="55">
        <v>600</v>
      </c>
      <c r="J30" s="54">
        <v>600</v>
      </c>
      <c r="K30" s="55">
        <v>600</v>
      </c>
      <c r="L30" s="94">
        <f t="shared" si="7"/>
        <v>2400</v>
      </c>
      <c r="M30" s="106">
        <f t="shared" si="8"/>
        <v>4800</v>
      </c>
    </row>
    <row r="31" spans="1:13" ht="16.5" thickBot="1" x14ac:dyDescent="0.3">
      <c r="A31" s="39" t="s">
        <v>23</v>
      </c>
      <c r="B31" s="38"/>
      <c r="C31" s="67">
        <v>1200</v>
      </c>
      <c r="D31" s="56">
        <v>1200</v>
      </c>
      <c r="E31" s="61">
        <v>1200</v>
      </c>
      <c r="F31" s="56">
        <v>1200</v>
      </c>
      <c r="G31" s="62">
        <f t="shared" si="9"/>
        <v>4800</v>
      </c>
      <c r="H31" s="93">
        <v>1200</v>
      </c>
      <c r="I31" s="57">
        <v>1200</v>
      </c>
      <c r="J31" s="56">
        <v>1200</v>
      </c>
      <c r="K31" s="57">
        <v>1200</v>
      </c>
      <c r="L31" s="97">
        <f t="shared" si="7"/>
        <v>4800</v>
      </c>
      <c r="M31" s="107">
        <f t="shared" si="8"/>
        <v>9600</v>
      </c>
    </row>
    <row r="32" spans="1:13" ht="16.5" thickTop="1" x14ac:dyDescent="0.25">
      <c r="A32" s="40" t="s">
        <v>14</v>
      </c>
      <c r="B32" s="38"/>
      <c r="C32" s="74">
        <f t="shared" ref="C32:M32" si="10">SUM(C15:C31)</f>
        <v>6900</v>
      </c>
      <c r="D32" s="75">
        <f t="shared" si="10"/>
        <v>4900</v>
      </c>
      <c r="E32" s="76">
        <f t="shared" si="10"/>
        <v>6200</v>
      </c>
      <c r="F32" s="75">
        <f t="shared" si="10"/>
        <v>5800</v>
      </c>
      <c r="G32" s="73">
        <f t="shared" si="10"/>
        <v>23800</v>
      </c>
      <c r="H32" s="95">
        <f t="shared" si="10"/>
        <v>7100</v>
      </c>
      <c r="I32" s="76">
        <f t="shared" si="10"/>
        <v>5200</v>
      </c>
      <c r="J32" s="75">
        <f t="shared" si="10"/>
        <v>6700</v>
      </c>
      <c r="K32" s="76">
        <f t="shared" si="10"/>
        <v>6300</v>
      </c>
      <c r="L32" s="96">
        <f t="shared" si="10"/>
        <v>25300</v>
      </c>
      <c r="M32" s="105">
        <f t="shared" si="10"/>
        <v>49100</v>
      </c>
    </row>
    <row r="33" spans="1:15" ht="16.5" thickBot="1" x14ac:dyDescent="0.3">
      <c r="A33" s="29"/>
      <c r="B33" s="38"/>
      <c r="C33" s="83"/>
      <c r="D33" s="84"/>
      <c r="E33" s="85"/>
      <c r="F33" s="84"/>
      <c r="G33" s="86"/>
      <c r="H33" s="87"/>
      <c r="I33" s="85"/>
      <c r="J33" s="84"/>
      <c r="K33" s="85"/>
      <c r="L33" s="88"/>
      <c r="M33" s="110"/>
    </row>
    <row r="34" spans="1:15" ht="16.5" thickTop="1" x14ac:dyDescent="0.25">
      <c r="A34" s="149" t="s">
        <v>17</v>
      </c>
      <c r="B34" s="38"/>
      <c r="C34" s="74">
        <f t="shared" ref="C34:M34" si="11">C12-C32</f>
        <v>9800</v>
      </c>
      <c r="D34" s="75">
        <f t="shared" si="11"/>
        <v>15800</v>
      </c>
      <c r="E34" s="150">
        <f t="shared" si="11"/>
        <v>14900</v>
      </c>
      <c r="F34" s="75">
        <f t="shared" si="11"/>
        <v>42000</v>
      </c>
      <c r="G34" s="73">
        <f t="shared" si="11"/>
        <v>82500</v>
      </c>
      <c r="H34" s="75">
        <f t="shared" si="11"/>
        <v>12940</v>
      </c>
      <c r="I34" s="150">
        <f t="shared" si="11"/>
        <v>19640</v>
      </c>
      <c r="J34" s="75">
        <f t="shared" si="11"/>
        <v>18620</v>
      </c>
      <c r="K34" s="150">
        <f t="shared" si="11"/>
        <v>51060</v>
      </c>
      <c r="L34" s="75">
        <f t="shared" si="11"/>
        <v>102260</v>
      </c>
      <c r="M34" s="105">
        <f t="shared" si="11"/>
        <v>184760</v>
      </c>
    </row>
    <row r="35" spans="1:15" ht="6.75" customHeight="1" x14ac:dyDescent="0.25">
      <c r="C35" s="29"/>
      <c r="D35" s="145"/>
      <c r="F35" s="145"/>
      <c r="G35" s="146"/>
      <c r="H35" s="147"/>
      <c r="J35" s="145"/>
      <c r="L35" s="145"/>
      <c r="M35" s="148"/>
    </row>
    <row r="36" spans="1:15" x14ac:dyDescent="0.25">
      <c r="A36" s="151" t="s">
        <v>89</v>
      </c>
      <c r="B36" s="152"/>
      <c r="C36" s="134">
        <v>10000</v>
      </c>
      <c r="D36" s="135">
        <v>12000</v>
      </c>
      <c r="E36" s="136">
        <v>12000</v>
      </c>
      <c r="F36" s="135">
        <v>15000</v>
      </c>
      <c r="G36" s="153">
        <f>SUM(C36:F36)</f>
        <v>49000</v>
      </c>
      <c r="H36" s="154">
        <v>12000</v>
      </c>
      <c r="I36" s="136">
        <v>12000</v>
      </c>
      <c r="J36" s="135">
        <v>15000</v>
      </c>
      <c r="K36" s="136">
        <v>18000</v>
      </c>
      <c r="L36" s="155">
        <f>SUM(H36:K36)</f>
        <v>57000</v>
      </c>
      <c r="M36" s="156">
        <f>G36+L36</f>
        <v>106000</v>
      </c>
    </row>
    <row r="37" spans="1:15" ht="7.5" customHeight="1" x14ac:dyDescent="0.25"/>
    <row r="38" spans="1:15" x14ac:dyDescent="0.25">
      <c r="A38" s="160" t="s">
        <v>95</v>
      </c>
      <c r="B38" s="160"/>
      <c r="C38" s="160"/>
      <c r="D38" s="160"/>
      <c r="E38" s="160"/>
      <c r="F38" s="160"/>
      <c r="G38" s="160"/>
      <c r="H38" s="160"/>
      <c r="I38" s="160"/>
      <c r="J38" s="160"/>
      <c r="K38" s="160"/>
      <c r="L38" s="160"/>
      <c r="M38" s="160"/>
      <c r="N38" s="157"/>
      <c r="O38" s="157"/>
    </row>
  </sheetData>
  <sheetProtection algorithmName="SHA-512" hashValue="yIPQgwzkYrzQm2pFsoRKtD1ClLzH0FsU6Y7ByWQI0YCpyLinFM0skpwg97oHBngDDRAy2vAB4GG1VUmGl0ruLQ==" saltValue="ZZmfggOug/YsG5zhQSzc4A==" spinCount="100000" sheet="1" objects="1" scenarios="1"/>
  <sortState ref="A20:A31">
    <sortCondition ref="A20:A31"/>
  </sortState>
  <mergeCells count="1">
    <mergeCell ref="A38:M38"/>
  </mergeCells>
  <printOptions gridLines="1"/>
  <pageMargins left="0.45" right="0.45" top="0.75" bottom="0.5" header="0.3" footer="0.3"/>
  <pageSetup scale="80" orientation="landscape" r:id="rId1"/>
  <headerFooter scaleWithDoc="0">
    <oddHeader>&amp;CSERVICE-BASED EXAMPLE</oddHeader>
    <oddFooter>&amp;R&amp;G</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B43"/>
  <sheetViews>
    <sheetView workbookViewId="0">
      <selection activeCell="AB13" sqref="AB13"/>
    </sheetView>
  </sheetViews>
  <sheetFormatPr defaultRowHeight="15.75" x14ac:dyDescent="0.25"/>
  <cols>
    <col min="1" max="1" width="24.125" customWidth="1"/>
    <col min="2" max="2" width="2.375" style="2" customWidth="1"/>
    <col min="3" max="3" width="9" style="4"/>
    <col min="4" max="4" width="2.375" style="5" customWidth="1"/>
    <col min="5" max="5" width="9" style="4"/>
    <col min="6" max="6" width="2.375" style="5" customWidth="1"/>
    <col min="7" max="7" width="9" style="4"/>
    <col min="8" max="8" width="2.375" style="5" customWidth="1"/>
    <col min="9" max="9" width="9" style="4"/>
    <col min="10" max="10" width="2.375" style="5" customWidth="1"/>
    <col min="11" max="11" width="9" style="4"/>
    <col min="12" max="12" width="2.375" style="5" customWidth="1"/>
    <col min="13" max="13" width="9" style="4"/>
    <col min="14" max="14" width="2.375" style="5" customWidth="1"/>
    <col min="15" max="15" width="9" style="4"/>
    <col min="16" max="16" width="2.375" style="5" customWidth="1"/>
    <col min="17" max="17" width="9" style="4"/>
    <col min="18" max="18" width="2.375" style="5" customWidth="1"/>
    <col min="19" max="19" width="9" style="4"/>
    <col min="20" max="20" width="2.375" style="5" customWidth="1"/>
    <col min="21" max="21" width="9" style="4"/>
    <col min="22" max="22" width="2.375" style="5" customWidth="1"/>
    <col min="23" max="23" width="9" style="4"/>
    <col min="24" max="24" width="2.375" style="5" customWidth="1"/>
    <col min="25" max="25" width="9" style="4"/>
    <col min="26" max="26" width="2.375" style="5" customWidth="1"/>
    <col min="27" max="27" width="13" style="4" customWidth="1"/>
    <col min="28" max="28" width="2.375" style="2" customWidth="1"/>
  </cols>
  <sheetData>
    <row r="1" spans="1:28" x14ac:dyDescent="0.25">
      <c r="A1" s="1" t="s">
        <v>13</v>
      </c>
    </row>
    <row r="2" spans="1:28" x14ac:dyDescent="0.25">
      <c r="A2" t="s">
        <v>56</v>
      </c>
    </row>
    <row r="4" spans="1:28" x14ac:dyDescent="0.25">
      <c r="B4" s="3"/>
      <c r="C4" s="170" t="s">
        <v>0</v>
      </c>
      <c r="D4" s="170"/>
      <c r="E4" s="171" t="s">
        <v>1</v>
      </c>
      <c r="F4" s="171"/>
      <c r="G4" s="170" t="s">
        <v>2</v>
      </c>
      <c r="H4" s="170"/>
      <c r="I4" s="171" t="s">
        <v>3</v>
      </c>
      <c r="J4" s="171"/>
      <c r="K4" s="170" t="s">
        <v>4</v>
      </c>
      <c r="L4" s="170"/>
      <c r="M4" s="171" t="s">
        <v>5</v>
      </c>
      <c r="N4" s="171"/>
      <c r="O4" s="170" t="s">
        <v>6</v>
      </c>
      <c r="P4" s="170"/>
      <c r="Q4" s="171" t="s">
        <v>7</v>
      </c>
      <c r="R4" s="171"/>
      <c r="S4" s="170" t="s">
        <v>8</v>
      </c>
      <c r="T4" s="170"/>
      <c r="U4" s="171" t="s">
        <v>9</v>
      </c>
      <c r="V4" s="171"/>
      <c r="W4" s="170" t="s">
        <v>10</v>
      </c>
      <c r="X4" s="170"/>
      <c r="Y4" s="171" t="s">
        <v>11</v>
      </c>
      <c r="Z4" s="171"/>
      <c r="AA4" s="170" t="s">
        <v>12</v>
      </c>
      <c r="AB4" s="170"/>
    </row>
    <row r="5" spans="1:28" x14ac:dyDescent="0.25">
      <c r="E5" s="8"/>
      <c r="F5" s="9"/>
      <c r="I5" s="8"/>
      <c r="J5" s="9"/>
      <c r="M5" s="8"/>
      <c r="N5" s="9"/>
      <c r="Q5" s="8"/>
      <c r="R5" s="9"/>
      <c r="U5" s="8"/>
      <c r="V5" s="9"/>
      <c r="Y5" s="8"/>
      <c r="Z5" s="9"/>
    </row>
    <row r="6" spans="1:28" x14ac:dyDescent="0.25">
      <c r="A6" t="s">
        <v>52</v>
      </c>
      <c r="C6" s="4">
        <v>2</v>
      </c>
      <c r="D6" s="5">
        <v>1</v>
      </c>
      <c r="E6" s="8"/>
      <c r="F6" s="9"/>
      <c r="G6" s="4">
        <v>2</v>
      </c>
      <c r="H6" s="5">
        <v>4</v>
      </c>
      <c r="I6" s="8">
        <v>2</v>
      </c>
      <c r="J6" s="9">
        <v>6</v>
      </c>
      <c r="K6" s="4">
        <v>2</v>
      </c>
      <c r="L6" s="5">
        <v>9</v>
      </c>
      <c r="M6" s="8"/>
      <c r="N6" s="9"/>
      <c r="Q6" s="8">
        <v>4</v>
      </c>
      <c r="R6" s="9">
        <v>15</v>
      </c>
      <c r="S6" s="4">
        <v>2</v>
      </c>
      <c r="T6" s="5">
        <v>16</v>
      </c>
      <c r="U6" s="8"/>
      <c r="V6" s="9"/>
      <c r="W6" s="4">
        <v>2</v>
      </c>
      <c r="X6" s="5">
        <v>22</v>
      </c>
      <c r="Y6" s="8">
        <v>4</v>
      </c>
      <c r="Z6" s="9">
        <v>24</v>
      </c>
      <c r="AA6" s="6">
        <f>SUM(C6,E6,G6,I6,K6,M6,O6,Q6,S6,U6,W6,Y6)</f>
        <v>20</v>
      </c>
    </row>
    <row r="7" spans="1:28" x14ac:dyDescent="0.25">
      <c r="E7" s="8"/>
      <c r="F7" s="9"/>
      <c r="I7" s="8"/>
      <c r="J7" s="9"/>
      <c r="M7" s="8"/>
      <c r="N7" s="9"/>
      <c r="Q7" s="8"/>
      <c r="R7" s="9"/>
      <c r="U7" s="8"/>
      <c r="V7" s="9"/>
      <c r="Y7" s="8"/>
      <c r="Z7" s="9"/>
    </row>
    <row r="8" spans="1:28" x14ac:dyDescent="0.25">
      <c r="A8" t="s">
        <v>53</v>
      </c>
      <c r="E8" s="8"/>
      <c r="F8" s="9"/>
      <c r="I8" s="8">
        <f>5000/125</f>
        <v>40</v>
      </c>
      <c r="J8" s="9">
        <v>7</v>
      </c>
      <c r="K8" s="4">
        <v>40</v>
      </c>
      <c r="L8" s="5">
        <v>10</v>
      </c>
      <c r="M8" s="8">
        <v>40</v>
      </c>
      <c r="N8" s="9">
        <v>11</v>
      </c>
      <c r="Q8" s="8"/>
      <c r="R8" s="9"/>
      <c r="S8" s="4">
        <f>2500/125</f>
        <v>20</v>
      </c>
      <c r="T8" s="5">
        <v>17</v>
      </c>
      <c r="U8" s="8">
        <v>20</v>
      </c>
      <c r="V8" s="9">
        <v>19</v>
      </c>
      <c r="Y8" s="8">
        <v>40</v>
      </c>
      <c r="Z8" s="9">
        <v>25</v>
      </c>
      <c r="AA8" s="6">
        <f>SUM(C8,E8,G8,I8,K8,M8,O8,Q8,S8,U8,W8,Y8)</f>
        <v>200</v>
      </c>
    </row>
    <row r="9" spans="1:28" x14ac:dyDescent="0.25">
      <c r="E9" s="8"/>
      <c r="F9" s="9"/>
      <c r="I9" s="8"/>
      <c r="J9" s="9"/>
      <c r="M9" s="8"/>
      <c r="N9" s="9"/>
      <c r="Q9" s="8"/>
      <c r="R9" s="9"/>
      <c r="U9" s="8"/>
      <c r="V9" s="9"/>
      <c r="Y9" s="8"/>
      <c r="Z9" s="9"/>
      <c r="AA9" s="6"/>
    </row>
    <row r="10" spans="1:28" x14ac:dyDescent="0.25">
      <c r="A10" t="s">
        <v>54</v>
      </c>
      <c r="C10" s="4">
        <v>20</v>
      </c>
      <c r="D10" s="5">
        <v>2</v>
      </c>
      <c r="E10" s="8">
        <v>40</v>
      </c>
      <c r="F10" s="9">
        <v>3</v>
      </c>
      <c r="G10" s="4">
        <v>20</v>
      </c>
      <c r="H10" s="5">
        <v>5</v>
      </c>
      <c r="I10" s="8"/>
      <c r="J10" s="9"/>
      <c r="M10" s="8">
        <v>10</v>
      </c>
      <c r="N10" s="9">
        <v>12</v>
      </c>
      <c r="O10" s="4">
        <v>8</v>
      </c>
      <c r="P10" s="5">
        <v>13</v>
      </c>
      <c r="Q10" s="8">
        <v>8</v>
      </c>
      <c r="R10" s="9">
        <v>13</v>
      </c>
      <c r="U10" s="8">
        <v>8</v>
      </c>
      <c r="V10" s="9">
        <v>20</v>
      </c>
      <c r="W10" s="4">
        <v>8</v>
      </c>
      <c r="X10" s="5">
        <v>20</v>
      </c>
      <c r="Y10" s="8"/>
      <c r="Z10" s="9"/>
      <c r="AA10" s="6">
        <f>SUM(C10,E10,G10,I10,K10,M10,O10,Q10,S10,U10,W10,Y10)</f>
        <v>122</v>
      </c>
    </row>
    <row r="11" spans="1:28" x14ac:dyDescent="0.25">
      <c r="E11" s="8"/>
      <c r="F11" s="9"/>
      <c r="I11" s="8"/>
      <c r="J11" s="9"/>
      <c r="M11" s="8"/>
      <c r="N11" s="9"/>
      <c r="Q11" s="8"/>
      <c r="R11" s="9"/>
      <c r="U11" s="8"/>
      <c r="V11" s="9"/>
      <c r="Y11" s="8"/>
      <c r="Z11" s="9"/>
      <c r="AA11" s="6"/>
    </row>
    <row r="12" spans="1:28" x14ac:dyDescent="0.25">
      <c r="A12" t="s">
        <v>55</v>
      </c>
      <c r="E12" s="8"/>
      <c r="F12" s="9"/>
      <c r="I12" s="8">
        <v>8</v>
      </c>
      <c r="J12" s="9">
        <v>8</v>
      </c>
      <c r="K12" s="4">
        <v>8</v>
      </c>
      <c r="L12" s="5">
        <v>8</v>
      </c>
      <c r="M12" s="8">
        <v>8</v>
      </c>
      <c r="N12" s="9">
        <v>8</v>
      </c>
      <c r="O12" s="4">
        <v>7</v>
      </c>
      <c r="P12" s="5">
        <v>14</v>
      </c>
      <c r="Q12" s="8">
        <v>7</v>
      </c>
      <c r="R12" s="9">
        <v>14</v>
      </c>
      <c r="S12" s="4">
        <v>12</v>
      </c>
      <c r="T12" s="5">
        <v>18</v>
      </c>
      <c r="U12" s="8">
        <v>11</v>
      </c>
      <c r="V12" s="9">
        <v>21</v>
      </c>
      <c r="W12" s="4">
        <v>12</v>
      </c>
      <c r="X12" s="5">
        <v>23</v>
      </c>
      <c r="Y12" s="8">
        <v>12</v>
      </c>
      <c r="Z12" s="9">
        <v>23</v>
      </c>
      <c r="AA12" s="6">
        <f>SUM(C12,E12,G12,I12,K12,M12,O12,Q12,S12,U12,W12,Y12)</f>
        <v>85</v>
      </c>
    </row>
    <row r="13" spans="1:28" ht="16.5" thickBot="1" x14ac:dyDescent="0.3">
      <c r="C13" s="13"/>
      <c r="D13" s="14"/>
      <c r="E13" s="15"/>
      <c r="F13" s="16"/>
      <c r="G13" s="13"/>
      <c r="H13" s="14"/>
      <c r="I13" s="15"/>
      <c r="J13" s="16"/>
      <c r="K13" s="13"/>
      <c r="L13" s="14"/>
      <c r="M13" s="15"/>
      <c r="N13" s="16"/>
      <c r="O13" s="13"/>
      <c r="P13" s="14"/>
      <c r="Q13" s="15"/>
      <c r="R13" s="16"/>
      <c r="S13" s="13"/>
      <c r="T13" s="14"/>
      <c r="U13" s="15"/>
      <c r="V13" s="16"/>
      <c r="W13" s="13"/>
      <c r="X13" s="14"/>
      <c r="Y13" s="15"/>
      <c r="Z13" s="16"/>
      <c r="AA13" s="13"/>
      <c r="AB13" s="12"/>
    </row>
    <row r="14" spans="1:28" ht="16.5" thickTop="1" x14ac:dyDescent="0.25">
      <c r="A14" s="1" t="s">
        <v>15</v>
      </c>
      <c r="C14" s="6">
        <f>SUM(C6:C13)</f>
        <v>22</v>
      </c>
      <c r="D14" s="7"/>
      <c r="E14" s="10">
        <f>SUM(E6:E13)</f>
        <v>40</v>
      </c>
      <c r="F14" s="11"/>
      <c r="G14" s="6">
        <f>SUM(G6:G13)</f>
        <v>22</v>
      </c>
      <c r="H14" s="7"/>
      <c r="I14" s="10">
        <f>SUM(I6:I13)</f>
        <v>50</v>
      </c>
      <c r="J14" s="11"/>
      <c r="K14" s="6">
        <f>SUM(K6:K13)</f>
        <v>50</v>
      </c>
      <c r="L14" s="7"/>
      <c r="M14" s="10">
        <f>SUM(M6:M13)</f>
        <v>58</v>
      </c>
      <c r="N14" s="11"/>
      <c r="O14" s="6">
        <f>SUM(O6:O13)</f>
        <v>15</v>
      </c>
      <c r="P14" s="7"/>
      <c r="Q14" s="10">
        <f>SUM(Q6:Q13)</f>
        <v>19</v>
      </c>
      <c r="R14" s="11"/>
      <c r="S14" s="6">
        <f>SUM(S6:S13)</f>
        <v>34</v>
      </c>
      <c r="T14" s="7"/>
      <c r="U14" s="10">
        <f>SUM(U6:U13)</f>
        <v>39</v>
      </c>
      <c r="V14" s="11"/>
      <c r="W14" s="6">
        <f>SUM(W6:W13)</f>
        <v>22</v>
      </c>
      <c r="X14" s="7"/>
      <c r="Y14" s="10">
        <f>SUM(Y6:Y13)</f>
        <v>56</v>
      </c>
      <c r="Z14" s="11"/>
      <c r="AA14" s="6">
        <f>SUM(AA6:AA13)</f>
        <v>427</v>
      </c>
    </row>
    <row r="18" spans="1:28" x14ac:dyDescent="0.25">
      <c r="A18" s="164" t="s">
        <v>26</v>
      </c>
      <c r="B18" s="165"/>
      <c r="C18" s="165"/>
      <c r="D18" s="165"/>
      <c r="E18" s="165"/>
      <c r="F18" s="165"/>
      <c r="G18" s="165"/>
      <c r="H18" s="165"/>
      <c r="I18" s="165"/>
      <c r="J18" s="165"/>
      <c r="K18" s="165"/>
      <c r="L18" s="165"/>
      <c r="M18" s="165"/>
      <c r="N18" s="165"/>
      <c r="O18" s="165"/>
      <c r="P18" s="165"/>
      <c r="Q18" s="165"/>
      <c r="R18" s="165"/>
      <c r="S18" s="165"/>
      <c r="T18" s="165"/>
      <c r="U18" s="165"/>
      <c r="V18" s="165"/>
      <c r="W18" s="165"/>
      <c r="X18" s="165"/>
      <c r="Y18" s="165"/>
      <c r="Z18" s="165"/>
      <c r="AA18" s="165"/>
      <c r="AB18" s="166"/>
    </row>
    <row r="19" spans="1:28" x14ac:dyDescent="0.25">
      <c r="A19" s="161" t="s">
        <v>27</v>
      </c>
      <c r="B19" s="162"/>
      <c r="C19" s="162"/>
      <c r="D19" s="162"/>
      <c r="E19" s="162"/>
      <c r="F19" s="162"/>
      <c r="G19" s="162"/>
      <c r="H19" s="162"/>
      <c r="I19" s="162"/>
      <c r="J19" s="162"/>
      <c r="K19" s="162"/>
      <c r="L19" s="162"/>
      <c r="M19" s="162"/>
      <c r="N19" s="162"/>
      <c r="O19" s="162"/>
      <c r="P19" s="162"/>
      <c r="Q19" s="162"/>
      <c r="R19" s="162"/>
      <c r="S19" s="162"/>
      <c r="T19" s="162"/>
      <c r="U19" s="162"/>
      <c r="V19" s="162"/>
      <c r="W19" s="162"/>
      <c r="X19" s="162"/>
      <c r="Y19" s="162"/>
      <c r="Z19" s="162"/>
      <c r="AA19" s="162"/>
      <c r="AB19" s="163"/>
    </row>
    <row r="20" spans="1:28" x14ac:dyDescent="0.25">
      <c r="A20" s="161" t="s">
        <v>31</v>
      </c>
      <c r="B20" s="162"/>
      <c r="C20" s="162"/>
      <c r="D20" s="162"/>
      <c r="E20" s="162"/>
      <c r="F20" s="162"/>
      <c r="G20" s="162"/>
      <c r="H20" s="162"/>
      <c r="I20" s="162"/>
      <c r="J20" s="162"/>
      <c r="K20" s="162"/>
      <c r="L20" s="162"/>
      <c r="M20" s="162"/>
      <c r="N20" s="162"/>
      <c r="O20" s="162"/>
      <c r="P20" s="162"/>
      <c r="Q20" s="162"/>
      <c r="R20" s="162"/>
      <c r="S20" s="162"/>
      <c r="T20" s="162"/>
      <c r="U20" s="162"/>
      <c r="V20" s="162"/>
      <c r="W20" s="162"/>
      <c r="X20" s="162"/>
      <c r="Y20" s="162"/>
      <c r="Z20" s="162"/>
      <c r="AA20" s="162"/>
      <c r="AB20" s="163"/>
    </row>
    <row r="21" spans="1:28" x14ac:dyDescent="0.25">
      <c r="A21" s="161" t="s">
        <v>32</v>
      </c>
      <c r="B21" s="162"/>
      <c r="C21" s="162"/>
      <c r="D21" s="162"/>
      <c r="E21" s="162"/>
      <c r="F21" s="162"/>
      <c r="G21" s="162"/>
      <c r="H21" s="162"/>
      <c r="I21" s="162"/>
      <c r="J21" s="162"/>
      <c r="K21" s="162"/>
      <c r="L21" s="162"/>
      <c r="M21" s="162"/>
      <c r="N21" s="162"/>
      <c r="O21" s="162"/>
      <c r="P21" s="162"/>
      <c r="Q21" s="162"/>
      <c r="R21" s="162"/>
      <c r="S21" s="162"/>
      <c r="T21" s="162"/>
      <c r="U21" s="162"/>
      <c r="V21" s="162"/>
      <c r="W21" s="162"/>
      <c r="X21" s="162"/>
      <c r="Y21" s="162"/>
      <c r="Z21" s="162"/>
      <c r="AA21" s="162"/>
      <c r="AB21" s="163"/>
    </row>
    <row r="22" spans="1:28" x14ac:dyDescent="0.25">
      <c r="A22" s="161" t="s">
        <v>29</v>
      </c>
      <c r="B22" s="162"/>
      <c r="C22" s="162"/>
      <c r="D22" s="162"/>
      <c r="E22" s="162"/>
      <c r="F22" s="162"/>
      <c r="G22" s="162"/>
      <c r="H22" s="162"/>
      <c r="I22" s="162"/>
      <c r="J22" s="162"/>
      <c r="K22" s="162"/>
      <c r="L22" s="162"/>
      <c r="M22" s="162"/>
      <c r="N22" s="162"/>
      <c r="O22" s="162"/>
      <c r="P22" s="162"/>
      <c r="Q22" s="162"/>
      <c r="R22" s="162"/>
      <c r="S22" s="162"/>
      <c r="T22" s="162"/>
      <c r="U22" s="162"/>
      <c r="V22" s="162"/>
      <c r="W22" s="162"/>
      <c r="X22" s="162"/>
      <c r="Y22" s="162"/>
      <c r="Z22" s="162"/>
      <c r="AA22" s="162"/>
      <c r="AB22" s="163"/>
    </row>
    <row r="23" spans="1:28" x14ac:dyDescent="0.25">
      <c r="A23" s="161" t="s">
        <v>28</v>
      </c>
      <c r="B23" s="162"/>
      <c r="C23" s="162"/>
      <c r="D23" s="162"/>
      <c r="E23" s="162"/>
      <c r="F23" s="162"/>
      <c r="G23" s="162"/>
      <c r="H23" s="162"/>
      <c r="I23" s="162"/>
      <c r="J23" s="162"/>
      <c r="K23" s="162"/>
      <c r="L23" s="162"/>
      <c r="M23" s="162"/>
      <c r="N23" s="162"/>
      <c r="O23" s="162"/>
      <c r="P23" s="162"/>
      <c r="Q23" s="162"/>
      <c r="R23" s="162"/>
      <c r="S23" s="162"/>
      <c r="T23" s="162"/>
      <c r="U23" s="162"/>
      <c r="V23" s="162"/>
      <c r="W23" s="162"/>
      <c r="X23" s="162"/>
      <c r="Y23" s="162"/>
      <c r="Z23" s="162"/>
      <c r="AA23" s="162"/>
      <c r="AB23" s="163"/>
    </row>
    <row r="24" spans="1:28" x14ac:dyDescent="0.25">
      <c r="A24" s="161" t="s">
        <v>30</v>
      </c>
      <c r="B24" s="162"/>
      <c r="C24" s="162"/>
      <c r="D24" s="162"/>
      <c r="E24" s="162"/>
      <c r="F24" s="162"/>
      <c r="G24" s="162"/>
      <c r="H24" s="162"/>
      <c r="I24" s="162"/>
      <c r="J24" s="162"/>
      <c r="K24" s="162"/>
      <c r="L24" s="162"/>
      <c r="M24" s="162"/>
      <c r="N24" s="162"/>
      <c r="O24" s="162"/>
      <c r="P24" s="162"/>
      <c r="Q24" s="162"/>
      <c r="R24" s="162"/>
      <c r="S24" s="162"/>
      <c r="T24" s="162"/>
      <c r="U24" s="162"/>
      <c r="V24" s="162"/>
      <c r="W24" s="162"/>
      <c r="X24" s="162"/>
      <c r="Y24" s="162"/>
      <c r="Z24" s="162"/>
      <c r="AA24" s="162"/>
      <c r="AB24" s="163"/>
    </row>
    <row r="25" spans="1:28" x14ac:dyDescent="0.25">
      <c r="A25" s="161" t="s">
        <v>33</v>
      </c>
      <c r="B25" s="162"/>
      <c r="C25" s="162"/>
      <c r="D25" s="162"/>
      <c r="E25" s="162"/>
      <c r="F25" s="162"/>
      <c r="G25" s="162"/>
      <c r="H25" s="162"/>
      <c r="I25" s="162"/>
      <c r="J25" s="162"/>
      <c r="K25" s="162"/>
      <c r="L25" s="162"/>
      <c r="M25" s="162"/>
      <c r="N25" s="162"/>
      <c r="O25" s="162"/>
      <c r="P25" s="162"/>
      <c r="Q25" s="162"/>
      <c r="R25" s="162"/>
      <c r="S25" s="162"/>
      <c r="T25" s="162"/>
      <c r="U25" s="162"/>
      <c r="V25" s="162"/>
      <c r="W25" s="162"/>
      <c r="X25" s="162"/>
      <c r="Y25" s="162"/>
      <c r="Z25" s="162"/>
      <c r="AA25" s="162"/>
      <c r="AB25" s="163"/>
    </row>
    <row r="26" spans="1:28" x14ac:dyDescent="0.25">
      <c r="A26" s="161" t="s">
        <v>39</v>
      </c>
      <c r="B26" s="162"/>
      <c r="C26" s="162"/>
      <c r="D26" s="162"/>
      <c r="E26" s="162"/>
      <c r="F26" s="162"/>
      <c r="G26" s="162"/>
      <c r="H26" s="162"/>
      <c r="I26" s="162"/>
      <c r="J26" s="162"/>
      <c r="K26" s="162"/>
      <c r="L26" s="162"/>
      <c r="M26" s="162"/>
      <c r="N26" s="162"/>
      <c r="O26" s="162"/>
      <c r="P26" s="162"/>
      <c r="Q26" s="162"/>
      <c r="R26" s="162"/>
      <c r="S26" s="162"/>
      <c r="T26" s="162"/>
      <c r="U26" s="162"/>
      <c r="V26" s="162"/>
      <c r="W26" s="162"/>
      <c r="X26" s="162"/>
      <c r="Y26" s="162"/>
      <c r="Z26" s="162"/>
      <c r="AA26" s="162"/>
      <c r="AB26" s="163"/>
    </row>
    <row r="27" spans="1:28" x14ac:dyDescent="0.25">
      <c r="A27" s="161" t="s">
        <v>35</v>
      </c>
      <c r="B27" s="162"/>
      <c r="C27" s="162"/>
      <c r="D27" s="162"/>
      <c r="E27" s="162"/>
      <c r="F27" s="162"/>
      <c r="G27" s="162"/>
      <c r="H27" s="162"/>
      <c r="I27" s="162"/>
      <c r="J27" s="162"/>
      <c r="K27" s="162"/>
      <c r="L27" s="162"/>
      <c r="M27" s="162"/>
      <c r="N27" s="162"/>
      <c r="O27" s="162"/>
      <c r="P27" s="162"/>
      <c r="Q27" s="162"/>
      <c r="R27" s="162"/>
      <c r="S27" s="162"/>
      <c r="T27" s="162"/>
      <c r="U27" s="162"/>
      <c r="V27" s="162"/>
      <c r="W27" s="162"/>
      <c r="X27" s="162"/>
      <c r="Y27" s="162"/>
      <c r="Z27" s="162"/>
      <c r="AA27" s="162"/>
      <c r="AB27" s="163"/>
    </row>
    <row r="28" spans="1:28" x14ac:dyDescent="0.25">
      <c r="A28" s="161" t="s">
        <v>34</v>
      </c>
      <c r="B28" s="162"/>
      <c r="C28" s="162"/>
      <c r="D28" s="162"/>
      <c r="E28" s="162"/>
      <c r="F28" s="162"/>
      <c r="G28" s="162"/>
      <c r="H28" s="162"/>
      <c r="I28" s="162"/>
      <c r="J28" s="162"/>
      <c r="K28" s="162"/>
      <c r="L28" s="162"/>
      <c r="M28" s="162"/>
      <c r="N28" s="162"/>
      <c r="O28" s="162"/>
      <c r="P28" s="162"/>
      <c r="Q28" s="162"/>
      <c r="R28" s="162"/>
      <c r="S28" s="162"/>
      <c r="T28" s="162"/>
      <c r="U28" s="162"/>
      <c r="V28" s="162"/>
      <c r="W28" s="162"/>
      <c r="X28" s="162"/>
      <c r="Y28" s="162"/>
      <c r="Z28" s="162"/>
      <c r="AA28" s="162"/>
      <c r="AB28" s="163"/>
    </row>
    <row r="29" spans="1:28" x14ac:dyDescent="0.25">
      <c r="A29" s="161" t="s">
        <v>36</v>
      </c>
      <c r="B29" s="162"/>
      <c r="C29" s="162"/>
      <c r="D29" s="162"/>
      <c r="E29" s="162"/>
      <c r="F29" s="162"/>
      <c r="G29" s="162"/>
      <c r="H29" s="162"/>
      <c r="I29" s="162"/>
      <c r="J29" s="162"/>
      <c r="K29" s="162"/>
      <c r="L29" s="162"/>
      <c r="M29" s="162"/>
      <c r="N29" s="162"/>
      <c r="O29" s="162"/>
      <c r="P29" s="162"/>
      <c r="Q29" s="162"/>
      <c r="R29" s="162"/>
      <c r="S29" s="162"/>
      <c r="T29" s="162"/>
      <c r="U29" s="162"/>
      <c r="V29" s="162"/>
      <c r="W29" s="162"/>
      <c r="X29" s="162"/>
      <c r="Y29" s="162"/>
      <c r="Z29" s="162"/>
      <c r="AA29" s="162"/>
      <c r="AB29" s="163"/>
    </row>
    <row r="30" spans="1:28" x14ac:dyDescent="0.25">
      <c r="A30" s="161" t="s">
        <v>37</v>
      </c>
      <c r="B30" s="162"/>
      <c r="C30" s="162"/>
      <c r="D30" s="162"/>
      <c r="E30" s="162"/>
      <c r="F30" s="162"/>
      <c r="G30" s="162"/>
      <c r="H30" s="162"/>
      <c r="I30" s="162"/>
      <c r="J30" s="162"/>
      <c r="K30" s="162"/>
      <c r="L30" s="162"/>
      <c r="M30" s="162"/>
      <c r="N30" s="162"/>
      <c r="O30" s="162"/>
      <c r="P30" s="162"/>
      <c r="Q30" s="162"/>
      <c r="R30" s="162"/>
      <c r="S30" s="162"/>
      <c r="T30" s="162"/>
      <c r="U30" s="162"/>
      <c r="V30" s="162"/>
      <c r="W30" s="162"/>
      <c r="X30" s="162"/>
      <c r="Y30" s="162"/>
      <c r="Z30" s="162"/>
      <c r="AA30" s="162"/>
      <c r="AB30" s="163"/>
    </row>
    <row r="31" spans="1:28" x14ac:dyDescent="0.25">
      <c r="A31" s="161" t="s">
        <v>38</v>
      </c>
      <c r="B31" s="162"/>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3"/>
    </row>
    <row r="32" spans="1:28" x14ac:dyDescent="0.25">
      <c r="A32" s="161" t="s">
        <v>40</v>
      </c>
      <c r="B32" s="162"/>
      <c r="C32" s="162"/>
      <c r="D32" s="162"/>
      <c r="E32" s="162"/>
      <c r="F32" s="162"/>
      <c r="G32" s="162"/>
      <c r="H32" s="162"/>
      <c r="I32" s="162"/>
      <c r="J32" s="162"/>
      <c r="K32" s="162"/>
      <c r="L32" s="162"/>
      <c r="M32" s="162"/>
      <c r="N32" s="162"/>
      <c r="O32" s="162"/>
      <c r="P32" s="162"/>
      <c r="Q32" s="162"/>
      <c r="R32" s="162"/>
      <c r="S32" s="162"/>
      <c r="T32" s="162"/>
      <c r="U32" s="162"/>
      <c r="V32" s="162"/>
      <c r="W32" s="162"/>
      <c r="X32" s="162"/>
      <c r="Y32" s="162"/>
      <c r="Z32" s="162"/>
      <c r="AA32" s="162"/>
      <c r="AB32" s="163"/>
    </row>
    <row r="33" spans="1:28" x14ac:dyDescent="0.25">
      <c r="A33" s="161" t="s">
        <v>41</v>
      </c>
      <c r="B33" s="162"/>
      <c r="C33" s="162"/>
      <c r="D33" s="162"/>
      <c r="E33" s="162"/>
      <c r="F33" s="162"/>
      <c r="G33" s="162"/>
      <c r="H33" s="162"/>
      <c r="I33" s="162"/>
      <c r="J33" s="162"/>
      <c r="K33" s="162"/>
      <c r="L33" s="162"/>
      <c r="M33" s="162"/>
      <c r="N33" s="162"/>
      <c r="O33" s="162"/>
      <c r="P33" s="162"/>
      <c r="Q33" s="162"/>
      <c r="R33" s="162"/>
      <c r="S33" s="162"/>
      <c r="T33" s="162"/>
      <c r="U33" s="162"/>
      <c r="V33" s="162"/>
      <c r="W33" s="162"/>
      <c r="X33" s="162"/>
      <c r="Y33" s="162"/>
      <c r="Z33" s="162"/>
      <c r="AA33" s="162"/>
      <c r="AB33" s="163"/>
    </row>
    <row r="34" spans="1:28" x14ac:dyDescent="0.25">
      <c r="A34" s="161" t="s">
        <v>47</v>
      </c>
      <c r="B34" s="162"/>
      <c r="C34" s="162"/>
      <c r="D34" s="162"/>
      <c r="E34" s="162"/>
      <c r="F34" s="162"/>
      <c r="G34" s="162"/>
      <c r="H34" s="162"/>
      <c r="I34" s="162"/>
      <c r="J34" s="162"/>
      <c r="K34" s="162"/>
      <c r="L34" s="162"/>
      <c r="M34" s="162"/>
      <c r="N34" s="162"/>
      <c r="O34" s="162"/>
      <c r="P34" s="162"/>
      <c r="Q34" s="162"/>
      <c r="R34" s="162"/>
      <c r="S34" s="162"/>
      <c r="T34" s="162"/>
      <c r="U34" s="162"/>
      <c r="V34" s="162"/>
      <c r="W34" s="162"/>
      <c r="X34" s="162"/>
      <c r="Y34" s="162"/>
      <c r="Z34" s="162"/>
      <c r="AA34" s="162"/>
      <c r="AB34" s="163"/>
    </row>
    <row r="35" spans="1:28" x14ac:dyDescent="0.25">
      <c r="A35" s="161" t="s">
        <v>42</v>
      </c>
      <c r="B35" s="162"/>
      <c r="C35" s="162"/>
      <c r="D35" s="162"/>
      <c r="E35" s="162"/>
      <c r="F35" s="162"/>
      <c r="G35" s="162"/>
      <c r="H35" s="162"/>
      <c r="I35" s="162"/>
      <c r="J35" s="162"/>
      <c r="K35" s="162"/>
      <c r="L35" s="162"/>
      <c r="M35" s="162"/>
      <c r="N35" s="162"/>
      <c r="O35" s="162"/>
      <c r="P35" s="162"/>
      <c r="Q35" s="162"/>
      <c r="R35" s="162"/>
      <c r="S35" s="162"/>
      <c r="T35" s="162"/>
      <c r="U35" s="162"/>
      <c r="V35" s="162"/>
      <c r="W35" s="162"/>
      <c r="X35" s="162"/>
      <c r="Y35" s="162"/>
      <c r="Z35" s="162"/>
      <c r="AA35" s="162"/>
      <c r="AB35" s="163"/>
    </row>
    <row r="36" spans="1:28" x14ac:dyDescent="0.25">
      <c r="A36" s="161" t="s">
        <v>43</v>
      </c>
      <c r="B36" s="162"/>
      <c r="C36" s="162"/>
      <c r="D36" s="162"/>
      <c r="E36" s="162"/>
      <c r="F36" s="162"/>
      <c r="G36" s="162"/>
      <c r="H36" s="162"/>
      <c r="I36" s="162"/>
      <c r="J36" s="162"/>
      <c r="K36" s="162"/>
      <c r="L36" s="162"/>
      <c r="M36" s="162"/>
      <c r="N36" s="162"/>
      <c r="O36" s="162"/>
      <c r="P36" s="162"/>
      <c r="Q36" s="162"/>
      <c r="R36" s="162"/>
      <c r="S36" s="162"/>
      <c r="T36" s="162"/>
      <c r="U36" s="162"/>
      <c r="V36" s="162"/>
      <c r="W36" s="162"/>
      <c r="X36" s="162"/>
      <c r="Y36" s="162"/>
      <c r="Z36" s="162"/>
      <c r="AA36" s="162"/>
      <c r="AB36" s="163"/>
    </row>
    <row r="37" spans="1:28" x14ac:dyDescent="0.25">
      <c r="A37" s="161" t="s">
        <v>44</v>
      </c>
      <c r="B37" s="162"/>
      <c r="C37" s="162"/>
      <c r="D37" s="162"/>
      <c r="E37" s="162"/>
      <c r="F37" s="162"/>
      <c r="G37" s="162"/>
      <c r="H37" s="162"/>
      <c r="I37" s="162"/>
      <c r="J37" s="162"/>
      <c r="K37" s="162"/>
      <c r="L37" s="162"/>
      <c r="M37" s="162"/>
      <c r="N37" s="162"/>
      <c r="O37" s="162"/>
      <c r="P37" s="162"/>
      <c r="Q37" s="162"/>
      <c r="R37" s="162"/>
      <c r="S37" s="162"/>
      <c r="T37" s="162"/>
      <c r="U37" s="162"/>
      <c r="V37" s="162"/>
      <c r="W37" s="162"/>
      <c r="X37" s="162"/>
      <c r="Y37" s="162"/>
      <c r="Z37" s="162"/>
      <c r="AA37" s="162"/>
      <c r="AB37" s="163"/>
    </row>
    <row r="38" spans="1:28" x14ac:dyDescent="0.25">
      <c r="A38" s="161" t="s">
        <v>46</v>
      </c>
      <c r="B38" s="162"/>
      <c r="C38" s="162"/>
      <c r="D38" s="162"/>
      <c r="E38" s="162"/>
      <c r="F38" s="162"/>
      <c r="G38" s="162"/>
      <c r="H38" s="162"/>
      <c r="I38" s="162"/>
      <c r="J38" s="162"/>
      <c r="K38" s="162"/>
      <c r="L38" s="162"/>
      <c r="M38" s="162"/>
      <c r="N38" s="162"/>
      <c r="O38" s="162"/>
      <c r="P38" s="162"/>
      <c r="Q38" s="162"/>
      <c r="R38" s="162"/>
      <c r="S38" s="162"/>
      <c r="T38" s="162"/>
      <c r="U38" s="162"/>
      <c r="V38" s="162"/>
      <c r="W38" s="162"/>
      <c r="X38" s="162"/>
      <c r="Y38" s="162"/>
      <c r="Z38" s="162"/>
      <c r="AA38" s="162"/>
      <c r="AB38" s="163"/>
    </row>
    <row r="39" spans="1:28" x14ac:dyDescent="0.25">
      <c r="A39" s="161" t="s">
        <v>45</v>
      </c>
      <c r="B39" s="162"/>
      <c r="C39" s="162"/>
      <c r="D39" s="162"/>
      <c r="E39" s="162"/>
      <c r="F39" s="162"/>
      <c r="G39" s="162"/>
      <c r="H39" s="162"/>
      <c r="I39" s="162"/>
      <c r="J39" s="162"/>
      <c r="K39" s="162"/>
      <c r="L39" s="162"/>
      <c r="M39" s="162"/>
      <c r="N39" s="162"/>
      <c r="O39" s="162"/>
      <c r="P39" s="162"/>
      <c r="Q39" s="162"/>
      <c r="R39" s="162"/>
      <c r="S39" s="162"/>
      <c r="T39" s="162"/>
      <c r="U39" s="162"/>
      <c r="V39" s="162"/>
      <c r="W39" s="162"/>
      <c r="X39" s="162"/>
      <c r="Y39" s="162"/>
      <c r="Z39" s="162"/>
      <c r="AA39" s="162"/>
      <c r="AB39" s="163"/>
    </row>
    <row r="40" spans="1:28" x14ac:dyDescent="0.25">
      <c r="A40" s="161" t="s">
        <v>49</v>
      </c>
      <c r="B40" s="162"/>
      <c r="C40" s="162"/>
      <c r="D40" s="162"/>
      <c r="E40" s="162"/>
      <c r="F40" s="162"/>
      <c r="G40" s="162"/>
      <c r="H40" s="162"/>
      <c r="I40" s="162"/>
      <c r="J40" s="162"/>
      <c r="K40" s="162"/>
      <c r="L40" s="162"/>
      <c r="M40" s="162"/>
      <c r="N40" s="162"/>
      <c r="O40" s="162"/>
      <c r="P40" s="162"/>
      <c r="Q40" s="162"/>
      <c r="R40" s="162"/>
      <c r="S40" s="162"/>
      <c r="T40" s="162"/>
      <c r="U40" s="162"/>
      <c r="V40" s="162"/>
      <c r="W40" s="162"/>
      <c r="X40" s="162"/>
      <c r="Y40" s="162"/>
      <c r="Z40" s="162"/>
      <c r="AA40" s="162"/>
      <c r="AB40" s="163"/>
    </row>
    <row r="41" spans="1:28" x14ac:dyDescent="0.25">
      <c r="A41" s="161" t="s">
        <v>48</v>
      </c>
      <c r="B41" s="162"/>
      <c r="C41" s="162"/>
      <c r="D41" s="162"/>
      <c r="E41" s="162"/>
      <c r="F41" s="162"/>
      <c r="G41" s="162"/>
      <c r="H41" s="162"/>
      <c r="I41" s="162"/>
      <c r="J41" s="162"/>
      <c r="K41" s="162"/>
      <c r="L41" s="162"/>
      <c r="M41" s="162"/>
      <c r="N41" s="162"/>
      <c r="O41" s="162"/>
      <c r="P41" s="162"/>
      <c r="Q41" s="162"/>
      <c r="R41" s="162"/>
      <c r="S41" s="162"/>
      <c r="T41" s="162"/>
      <c r="U41" s="162"/>
      <c r="V41" s="162"/>
      <c r="W41" s="162"/>
      <c r="X41" s="162"/>
      <c r="Y41" s="162"/>
      <c r="Z41" s="162"/>
      <c r="AA41" s="162"/>
      <c r="AB41" s="163"/>
    </row>
    <row r="42" spans="1:28" x14ac:dyDescent="0.25">
      <c r="A42" s="161" t="s">
        <v>51</v>
      </c>
      <c r="B42" s="162"/>
      <c r="C42" s="162"/>
      <c r="D42" s="162"/>
      <c r="E42" s="162"/>
      <c r="F42" s="162"/>
      <c r="G42" s="162"/>
      <c r="H42" s="162"/>
      <c r="I42" s="162"/>
      <c r="J42" s="162"/>
      <c r="K42" s="162"/>
      <c r="L42" s="162"/>
      <c r="M42" s="162"/>
      <c r="N42" s="162"/>
      <c r="O42" s="162"/>
      <c r="P42" s="162"/>
      <c r="Q42" s="162"/>
      <c r="R42" s="162"/>
      <c r="S42" s="162"/>
      <c r="T42" s="162"/>
      <c r="U42" s="162"/>
      <c r="V42" s="162"/>
      <c r="W42" s="162"/>
      <c r="X42" s="162"/>
      <c r="Y42" s="162"/>
      <c r="Z42" s="162"/>
      <c r="AA42" s="162"/>
      <c r="AB42" s="163"/>
    </row>
    <row r="43" spans="1:28" x14ac:dyDescent="0.25">
      <c r="A43" s="167" t="s">
        <v>50</v>
      </c>
      <c r="B43" s="168"/>
      <c r="C43" s="168"/>
      <c r="D43" s="168"/>
      <c r="E43" s="168"/>
      <c r="F43" s="168"/>
      <c r="G43" s="168"/>
      <c r="H43" s="168"/>
      <c r="I43" s="168"/>
      <c r="J43" s="168"/>
      <c r="K43" s="168"/>
      <c r="L43" s="168"/>
      <c r="M43" s="168"/>
      <c r="N43" s="168"/>
      <c r="O43" s="168"/>
      <c r="P43" s="168"/>
      <c r="Q43" s="168"/>
      <c r="R43" s="168"/>
      <c r="S43" s="168"/>
      <c r="T43" s="168"/>
      <c r="U43" s="168"/>
      <c r="V43" s="168"/>
      <c r="W43" s="168"/>
      <c r="X43" s="168"/>
      <c r="Y43" s="168"/>
      <c r="Z43" s="168"/>
      <c r="AA43" s="168"/>
      <c r="AB43" s="169"/>
    </row>
  </sheetData>
  <mergeCells count="39">
    <mergeCell ref="S4:T4"/>
    <mergeCell ref="U4:V4"/>
    <mergeCell ref="W4:X4"/>
    <mergeCell ref="Y4:Z4"/>
    <mergeCell ref="AA4:AB4"/>
    <mergeCell ref="A42:AB42"/>
    <mergeCell ref="A43:AB43"/>
    <mergeCell ref="C4:D4"/>
    <mergeCell ref="E4:F4"/>
    <mergeCell ref="G4:H4"/>
    <mergeCell ref="I4:J4"/>
    <mergeCell ref="K4:L4"/>
    <mergeCell ref="M4:N4"/>
    <mergeCell ref="O4:P4"/>
    <mergeCell ref="Q4:R4"/>
    <mergeCell ref="A36:AB36"/>
    <mergeCell ref="A37:AB37"/>
    <mergeCell ref="A38:AB38"/>
    <mergeCell ref="A39:AB39"/>
    <mergeCell ref="A40:AB40"/>
    <mergeCell ref="A41:AB41"/>
    <mergeCell ref="A35:AB35"/>
    <mergeCell ref="A24:AB24"/>
    <mergeCell ref="A25:AB25"/>
    <mergeCell ref="A26:AB26"/>
    <mergeCell ref="A27:AB27"/>
    <mergeCell ref="A28:AB28"/>
    <mergeCell ref="A29:AB29"/>
    <mergeCell ref="A30:AB30"/>
    <mergeCell ref="A31:AB31"/>
    <mergeCell ref="A32:AB32"/>
    <mergeCell ref="A33:AB33"/>
    <mergeCell ref="A34:AB34"/>
    <mergeCell ref="A23:AB23"/>
    <mergeCell ref="A18:AB18"/>
    <mergeCell ref="A19:AB19"/>
    <mergeCell ref="A20:AB20"/>
    <mergeCell ref="A21:AB21"/>
    <mergeCell ref="A22:AB22"/>
  </mergeCells>
  <pageMargins left="0.7" right="0.7" top="0.75" bottom="0.75" header="0.3" footer="0.3"/>
  <pageSetup scale="6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7</vt:i4>
      </vt:variant>
    </vt:vector>
  </HeadingPairs>
  <TitlesOfParts>
    <vt:vector size="13" baseType="lpstr">
      <vt:lpstr>EBIT</vt:lpstr>
      <vt:lpstr>Yr1_Performances</vt:lpstr>
      <vt:lpstr>Yr1</vt:lpstr>
      <vt:lpstr>Yr2_Yr3_Performances</vt:lpstr>
      <vt:lpstr>Yr2_Yr3</vt:lpstr>
      <vt:lpstr>Hours per Month</vt:lpstr>
      <vt:lpstr>EBIT!Print_Area</vt:lpstr>
      <vt:lpstr>'Hours per Month'!Print_Area</vt:lpstr>
      <vt:lpstr>'Yr1'!Print_Area</vt:lpstr>
      <vt:lpstr>Yr2_Yr3!Print_Area</vt:lpstr>
      <vt:lpstr>Yr2_Yr3_Performances!Print_Area</vt:lpstr>
      <vt:lpstr>EBIT!Print_Titles</vt:lpstr>
      <vt:lpstr>Yr1_Performances!Print_Titles</vt:lpstr>
    </vt:vector>
  </TitlesOfParts>
  <Company>Drake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Stephanie Majeran</dc:creator>
  <cp:lastModifiedBy>HP Desktop</cp:lastModifiedBy>
  <cp:lastPrinted>2019-10-15T18:08:33Z</cp:lastPrinted>
  <dcterms:created xsi:type="dcterms:W3CDTF">2013-06-10T20:50:40Z</dcterms:created>
  <dcterms:modified xsi:type="dcterms:W3CDTF">2019-10-16T17:03:14Z</dcterms:modified>
</cp:coreProperties>
</file>